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471" yWindow="65506" windowWidth="11580" windowHeight="5925" tabRatio="918" firstSheet="2" activeTab="7"/>
  </bookViews>
  <sheets>
    <sheet name="Ereignisse" sheetId="1" r:id="rId1"/>
    <sheet name="Daten 2008" sheetId="2" r:id="rId2"/>
    <sheet name="Ermittlungen 08 " sheetId="3" r:id="rId3"/>
    <sheet name="MAGSV 2008" sheetId="4" r:id="rId4"/>
    <sheet name="Mags Dia 2008" sheetId="5" r:id="rId5"/>
    <sheet name="Bevölkerung" sheetId="6" r:id="rId6"/>
    <sheet name="Hepatiden" sheetId="7" r:id="rId7"/>
    <sheet name="Dia Magen und Darm" sheetId="8" r:id="rId8"/>
    <sheet name="Ermittlungen 08" sheetId="9" r:id="rId9"/>
    <sheet name="Datenjahr" sheetId="10" r:id="rId10"/>
    <sheet name="Daten2007" sheetId="11" r:id="rId11"/>
    <sheet name="MAGS (2007)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kirsten</author>
  </authors>
  <commentList>
    <comment ref="BE21" authorId="0">
      <text>
        <r>
          <rPr>
            <b/>
            <sz val="8"/>
            <rFont val="Tahoma"/>
            <family val="0"/>
          </rPr>
          <t>kirsten:</t>
        </r>
        <r>
          <rPr>
            <sz val="8"/>
            <rFont val="Tahoma"/>
            <family val="0"/>
          </rPr>
          <t xml:space="preserve">
73 Meningitis- Ermittlungen 
im Hotel County Inn T`strand</t>
        </r>
      </text>
    </comment>
    <comment ref="CP2" authorId="0">
      <text>
        <r>
          <rPr>
            <b/>
            <sz val="8"/>
            <rFont val="Tahoma"/>
            <family val="0"/>
          </rPr>
          <t>kirsten:</t>
        </r>
        <r>
          <rPr>
            <sz val="8"/>
            <rFont val="Tahoma"/>
            <family val="0"/>
          </rPr>
          <t xml:space="preserve">
kirsten:
20.09. 
68 Ermittlungen im Rahmen einer Reise des FW-Verbandes SH mit S. enteritidis.</t>
        </r>
      </text>
    </comment>
    <comment ref="CP16" authorId="0">
      <text>
        <r>
          <rPr>
            <b/>
            <sz val="8"/>
            <rFont val="Tahoma"/>
            <family val="0"/>
          </rPr>
          <t>kirsten:</t>
        </r>
        <r>
          <rPr>
            <sz val="8"/>
            <rFont val="Tahoma"/>
            <family val="0"/>
          </rPr>
          <t xml:space="preserve">
292 Ermittlungen im Rahmen einer Klassenreise am 20.09.02</t>
        </r>
      </text>
    </comment>
    <comment ref="CW9" authorId="0">
      <text>
        <r>
          <rPr>
            <b/>
            <sz val="8"/>
            <rFont val="Tahoma"/>
            <family val="0"/>
          </rPr>
          <t>kirsten:</t>
        </r>
        <r>
          <rPr>
            <sz val="8"/>
            <rFont val="Tahoma"/>
            <family val="0"/>
          </rPr>
          <t xml:space="preserve">
85 Erkrankungen verdacht auf Norwalk Like Virus
Alten und Pflegeheim Bad Schwartau
 " Wiesengrund"</t>
        </r>
      </text>
    </comment>
  </commentList>
</comments>
</file>

<file path=xl/sharedStrings.xml><?xml version="1.0" encoding="utf-8"?>
<sst xmlns="http://schemas.openxmlformats.org/spreadsheetml/2006/main" count="534" uniqueCount="186">
  <si>
    <t>Salmonellen</t>
  </si>
  <si>
    <t>Shigellenruhr</t>
  </si>
  <si>
    <t>Listeriose angeboren</t>
  </si>
  <si>
    <t>and. bakterielle Meningitiden</t>
  </si>
  <si>
    <t>Hep.A</t>
  </si>
  <si>
    <t>Hep.B</t>
  </si>
  <si>
    <t>Malaria</t>
  </si>
  <si>
    <t>EHEC</t>
  </si>
  <si>
    <t>Kalenderwoche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</si>
  <si>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</si>
  <si>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</si>
  <si>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</si>
  <si>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</si>
  <si>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</si>
  <si>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</si>
  <si>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</si>
  <si>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</si>
  <si>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</si>
  <si>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CJK</t>
  </si>
  <si>
    <t xml:space="preserve">Influenza A, B ,C </t>
  </si>
  <si>
    <t>11.</t>
  </si>
  <si>
    <t>10.</t>
  </si>
  <si>
    <t>Campylobacter</t>
  </si>
  <si>
    <t>Gardiasys</t>
  </si>
  <si>
    <t>Rotavirus</t>
  </si>
  <si>
    <t>Hep. C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</si>
  <si>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</si>
  <si>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</si>
  <si>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</si>
  <si>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</si>
  <si>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</si>
  <si>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</si>
  <si>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</si>
  <si>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</si>
  <si>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</si>
  <si>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</si>
  <si>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</si>
  <si>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</si>
  <si>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</si>
  <si>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</si>
  <si>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</si>
  <si>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</si>
  <si>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</si>
  <si>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</si>
  <si>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</si>
  <si>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</si>
  <si>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</si>
  <si>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</si>
  <si>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</si>
  <si>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</si>
  <si>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</si>
  <si>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</si>
  <si>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</si>
  <si>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</si>
  <si>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</si>
  <si>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</si>
  <si>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</si>
  <si>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</si>
  <si>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</si>
  <si>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</si>
  <si>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</si>
  <si>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</si>
  <si>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</si>
  <si>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</si>
  <si>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</si>
  <si>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</si>
  <si>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MeldeWoche</t>
  </si>
  <si>
    <t>Escherichia</t>
  </si>
  <si>
    <t>Giardiasis</t>
  </si>
  <si>
    <t>HAV</t>
  </si>
  <si>
    <t>HBV</t>
  </si>
  <si>
    <t>HCV</t>
  </si>
  <si>
    <t>Influenza</t>
  </si>
  <si>
    <t>Listeriose</t>
  </si>
  <si>
    <t>Masern</t>
  </si>
  <si>
    <t>Meningitidis</t>
  </si>
  <si>
    <t>Norwalk</t>
  </si>
  <si>
    <t>Paratyphus</t>
  </si>
  <si>
    <t xml:space="preserve">Salmonellen </t>
  </si>
  <si>
    <t>Shigellose</t>
  </si>
  <si>
    <t>Tuberkulose</t>
  </si>
  <si>
    <t>Typhus</t>
  </si>
  <si>
    <t>Yersiniose</t>
  </si>
  <si>
    <t>SU</t>
  </si>
  <si>
    <t>Yersinia enterocolitica</t>
  </si>
  <si>
    <t>Haemophilis Influenzae</t>
  </si>
  <si>
    <t>Typhus abdo.</t>
  </si>
  <si>
    <t>Menningokokken Meningitis</t>
  </si>
  <si>
    <t>FSME</t>
  </si>
  <si>
    <t>EHEC / EPEC</t>
  </si>
  <si>
    <t>Haemophilis</t>
  </si>
  <si>
    <t>Legionellose</t>
  </si>
  <si>
    <t>Haem.-Fieber</t>
  </si>
  <si>
    <t>Haem-Fieber</t>
  </si>
  <si>
    <t>Stadt/Gemeinde</t>
  </si>
  <si>
    <t>Ahrensbök</t>
  </si>
  <si>
    <t>Altenkrempe</t>
  </si>
  <si>
    <t>Bad Schwartau</t>
  </si>
  <si>
    <t>Bannesdorf/F</t>
  </si>
  <si>
    <t>Beschendorf</t>
  </si>
  <si>
    <t>Bosau</t>
  </si>
  <si>
    <t>Burg / F</t>
  </si>
  <si>
    <t>Dahme</t>
  </si>
  <si>
    <t>Damlos</t>
  </si>
  <si>
    <t>Eutin</t>
  </si>
  <si>
    <t>Göhl</t>
  </si>
  <si>
    <t>Gremersdorf</t>
  </si>
  <si>
    <t>Grömitz</t>
  </si>
  <si>
    <t>Großenbrode</t>
  </si>
  <si>
    <t>Grube</t>
  </si>
  <si>
    <t>Harmsdorf</t>
  </si>
  <si>
    <t>Heiligenhafen</t>
  </si>
  <si>
    <t>Heringsdorf</t>
  </si>
  <si>
    <t>Kabelhorst</t>
  </si>
  <si>
    <t>Kasseedorf</t>
  </si>
  <si>
    <t>Kellenhusen</t>
  </si>
  <si>
    <t>Landkirchen /F</t>
  </si>
  <si>
    <t>Lensahn</t>
  </si>
  <si>
    <t>Malente</t>
  </si>
  <si>
    <t>Neustadt /H</t>
  </si>
  <si>
    <t>Oldenburg /H</t>
  </si>
  <si>
    <t>Ratekau</t>
  </si>
  <si>
    <t>Riepsdorf</t>
  </si>
  <si>
    <t>Schashagen</t>
  </si>
  <si>
    <t>Schönwalde /B</t>
  </si>
  <si>
    <t>Sierksdorf</t>
  </si>
  <si>
    <t>Stockelsdorf</t>
  </si>
  <si>
    <t>Süsel</t>
  </si>
  <si>
    <t>Timmendorfer Str.</t>
  </si>
  <si>
    <t>Wangels</t>
  </si>
  <si>
    <t>Scharbeutz</t>
  </si>
  <si>
    <t>Westfemarn</t>
  </si>
  <si>
    <t>Kreis OH</t>
  </si>
  <si>
    <t>Manhagen</t>
  </si>
  <si>
    <t>Neukirchen</t>
  </si>
  <si>
    <t>Norwalk-Virus</t>
  </si>
  <si>
    <t>Gesamt Ermittlungen</t>
  </si>
  <si>
    <t>Andere Infektionen</t>
  </si>
  <si>
    <t xml:space="preserve">Mycobacterium </t>
  </si>
  <si>
    <t>Highlights</t>
  </si>
  <si>
    <t>Andere Erkrankungen / Erreger</t>
  </si>
  <si>
    <t>Fehmarn, Stadt</t>
  </si>
  <si>
    <t>29.</t>
  </si>
  <si>
    <t>Hantavirus</t>
  </si>
  <si>
    <t>Brucella</t>
  </si>
  <si>
    <t>Syphilis</t>
  </si>
  <si>
    <t>Adeniovirus Konjuktivitis</t>
  </si>
  <si>
    <t>Gem.</t>
  </si>
  <si>
    <t xml:space="preserve">Listeriose </t>
  </si>
  <si>
    <t>Brucelose</t>
  </si>
  <si>
    <t>Konjuktivitis</t>
  </si>
  <si>
    <t>MAGS Meldung</t>
  </si>
  <si>
    <t>Shigellen</t>
  </si>
  <si>
    <t>Legionellen</t>
  </si>
  <si>
    <t>Gesamt Erkrankungen</t>
  </si>
  <si>
    <t>Juhl</t>
  </si>
  <si>
    <t>Tempel</t>
  </si>
  <si>
    <t>Knickrehm</t>
  </si>
  <si>
    <t>Kirsten</t>
  </si>
  <si>
    <t>Ornithose</t>
  </si>
  <si>
    <t>HEV</t>
  </si>
  <si>
    <t>Fehlanzeige</t>
  </si>
  <si>
    <t>Hep. E</t>
  </si>
  <si>
    <t>Tollwut</t>
  </si>
  <si>
    <t>Gesamt Ermittlungen 2007</t>
  </si>
  <si>
    <t>Ornitose</t>
  </si>
  <si>
    <t>Leptospirode</t>
  </si>
  <si>
    <t>Leptospirose</t>
  </si>
  <si>
    <t xml:space="preserve">Enteritiden </t>
  </si>
  <si>
    <t>Siebke</t>
  </si>
  <si>
    <t>Hepatitis gesamt</t>
  </si>
  <si>
    <t>Läuse</t>
  </si>
  <si>
    <t>Hep. D</t>
  </si>
  <si>
    <t>Gesamt Ermittlungen 2008</t>
  </si>
  <si>
    <t>gef. Fälle</t>
  </si>
  <si>
    <t>Scharlach</t>
  </si>
  <si>
    <t xml:space="preserve"> </t>
  </si>
  <si>
    <t>Umgebungsuntersuchung Stuhl</t>
  </si>
  <si>
    <t>Skabies</t>
  </si>
  <si>
    <t>Zeitraum</t>
  </si>
  <si>
    <t>Örtliche Gegebenheiten</t>
  </si>
  <si>
    <t>Epidemiologische Beschreibung</t>
  </si>
  <si>
    <t>Gemeinde Wangels</t>
  </si>
  <si>
    <t xml:space="preserve"> Desinfektionsmaßnahmen seitens des Fachdiestes Gesundheit sind eingeleitet</t>
  </si>
  <si>
    <t>In der Gemeinde Wangelns werden zur Zeit verstärkte Konjuntivitis durch Adenoviren insbesondere bei Kindern festgestellt.</t>
  </si>
  <si>
    <t>Adenovirus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</si>
</sst>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mmm/\ yy"/>
  </numFmts>
  <fonts count="33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b/>
      <sz val="12"/>
      <name val="MS Sans Serif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.5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9.75"/>
      <name val="Arial"/>
      <family val="0"/>
    </font>
    <font>
      <sz val="10"/>
      <color indexed="10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color indexed="5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20" applyFont="1" applyBorder="1" applyAlignment="1">
      <alignment horizontal="center" vertical="center" textRotation="90"/>
      <protection/>
    </xf>
    <xf numFmtId="0" fontId="6" fillId="0" borderId="0" xfId="20" applyFont="1" applyAlignment="1">
      <alignment horizontal="center" vertical="center"/>
      <protection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20" applyAlignment="1">
      <alignment horizontal="center" textRotation="90"/>
      <protection/>
    </xf>
    <xf numFmtId="0" fontId="6" fillId="0" borderId="0" xfId="20" applyFont="1" applyFill="1" applyBorder="1" applyAlignment="1">
      <alignment horizontal="center"/>
      <protection/>
    </xf>
    <xf numFmtId="0" fontId="1" fillId="0" borderId="0" xfId="20" applyFill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1" fillId="0" borderId="0" xfId="20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/>
      <protection/>
    </xf>
    <xf numFmtId="0" fontId="11" fillId="6" borderId="1" xfId="20" applyFont="1" applyFill="1" applyBorder="1" applyAlignment="1">
      <alignment horizontal="center" textRotation="90"/>
      <protection/>
    </xf>
    <xf numFmtId="0" fontId="11" fillId="0" borderId="1" xfId="20" applyFont="1" applyBorder="1" applyAlignment="1">
      <alignment horizontal="center" textRotation="90"/>
      <protection/>
    </xf>
    <xf numFmtId="0" fontId="11" fillId="0" borderId="6" xfId="20" applyFont="1" applyBorder="1" applyAlignment="1">
      <alignment horizontal="center" textRotation="90"/>
      <protection/>
    </xf>
    <xf numFmtId="0" fontId="1" fillId="0" borderId="0" xfId="20" applyFont="1" applyFill="1" applyAlignment="1">
      <alignment horizontal="center"/>
      <protection/>
    </xf>
    <xf numFmtId="0" fontId="12" fillId="6" borderId="0" xfId="20" applyFont="1" applyFill="1" applyAlignment="1">
      <alignment horizontal="center" textRotation="90"/>
      <protection/>
    </xf>
    <xf numFmtId="2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6" fillId="0" borderId="5" xfId="20" applyFont="1" applyFill="1" applyBorder="1" applyAlignment="1">
      <alignment horizontal="center"/>
      <protection/>
    </xf>
    <xf numFmtId="0" fontId="11" fillId="0" borderId="1" xfId="20" applyFont="1" applyFill="1" applyBorder="1" applyAlignment="1">
      <alignment horizontal="center" textRotation="90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2" fillId="8" borderId="2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20" applyFont="1" applyBorder="1" applyAlignment="1">
      <alignment horizontal="center" vertical="center" textRotation="90"/>
      <protection/>
    </xf>
    <xf numFmtId="0" fontId="5" fillId="6" borderId="0" xfId="20" applyFont="1" applyFill="1" applyBorder="1" applyAlignment="1">
      <alignment horizontal="center" textRotation="90"/>
      <protection/>
    </xf>
    <xf numFmtId="0" fontId="5" fillId="0" borderId="0" xfId="20" applyFont="1" applyBorder="1" applyAlignment="1">
      <alignment horizontal="center" textRotation="90"/>
      <protection/>
    </xf>
    <xf numFmtId="0" fontId="5" fillId="0" borderId="0" xfId="20" applyFont="1" applyFill="1" applyBorder="1" applyAlignment="1">
      <alignment horizontal="center" textRotation="90"/>
      <protection/>
    </xf>
    <xf numFmtId="0" fontId="5" fillId="0" borderId="9" xfId="20" applyFont="1" applyBorder="1" applyAlignment="1">
      <alignment horizontal="center" textRotation="90"/>
      <protection/>
    </xf>
    <xf numFmtId="0" fontId="6" fillId="0" borderId="0" xfId="20" applyFont="1" applyBorder="1" applyAlignment="1">
      <alignment horizontal="center" textRotation="90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23" fillId="2" borderId="2" xfId="20" applyFont="1" applyFill="1" applyBorder="1" applyAlignment="1">
      <alignment horizontal="center"/>
      <protection/>
    </xf>
    <xf numFmtId="0" fontId="24" fillId="2" borderId="2" xfId="20" applyFont="1" applyFill="1" applyBorder="1" applyAlignment="1">
      <alignment horizontal="center"/>
      <protection/>
    </xf>
    <xf numFmtId="0" fontId="22" fillId="2" borderId="2" xfId="20" applyFont="1" applyFill="1" applyBorder="1" applyAlignment="1">
      <alignment horizontal="center"/>
      <protection/>
    </xf>
    <xf numFmtId="0" fontId="6" fillId="2" borderId="2" xfId="20" applyFont="1" applyFill="1" applyBorder="1" applyAlignment="1">
      <alignment horizont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2" borderId="2" xfId="20" applyFont="1" applyFill="1" applyBorder="1" applyAlignment="1">
      <alignment horizontal="center"/>
      <protection/>
    </xf>
    <xf numFmtId="0" fontId="23" fillId="0" borderId="2" xfId="20" applyFont="1" applyFill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12" fillId="2" borderId="2" xfId="20" applyFont="1" applyFill="1" applyBorder="1" applyAlignment="1">
      <alignment horizontal="center"/>
      <protection/>
    </xf>
    <xf numFmtId="0" fontId="6" fillId="8" borderId="2" xfId="20" applyFont="1" applyFill="1" applyBorder="1" applyAlignment="1">
      <alignment horizontal="center"/>
      <protection/>
    </xf>
    <xf numFmtId="0" fontId="5" fillId="4" borderId="0" xfId="20" applyFont="1" applyFill="1" applyBorder="1" applyAlignment="1">
      <alignment horizontal="center" textRotation="90"/>
      <protection/>
    </xf>
    <xf numFmtId="0" fontId="23" fillId="4" borderId="2" xfId="20" applyFont="1" applyFill="1" applyBorder="1" applyAlignment="1">
      <alignment horizontal="center"/>
      <protection/>
    </xf>
    <xf numFmtId="0" fontId="6" fillId="4" borderId="2" xfId="20" applyFont="1" applyFill="1" applyBorder="1" applyAlignment="1">
      <alignment horizontal="center"/>
      <protection/>
    </xf>
    <xf numFmtId="0" fontId="1" fillId="4" borderId="0" xfId="20" applyFill="1" applyAlignment="1">
      <alignment horizontal="center"/>
      <protection/>
    </xf>
    <xf numFmtId="0" fontId="6" fillId="4" borderId="5" xfId="20" applyFont="1" applyFill="1" applyBorder="1" applyAlignment="1">
      <alignment horizontal="center"/>
      <protection/>
    </xf>
    <xf numFmtId="0" fontId="11" fillId="4" borderId="1" xfId="20" applyFont="1" applyFill="1" applyBorder="1" applyAlignment="1">
      <alignment horizontal="center" textRotation="90"/>
      <protection/>
    </xf>
    <xf numFmtId="0" fontId="24" fillId="4" borderId="2" xfId="20" applyFont="1" applyFill="1" applyBorder="1" applyAlignment="1">
      <alignment horizontal="center"/>
      <protection/>
    </xf>
    <xf numFmtId="0" fontId="1" fillId="4" borderId="2" xfId="20" applyFont="1" applyFill="1" applyBorder="1" applyAlignment="1">
      <alignment horizontal="center"/>
      <protection/>
    </xf>
    <xf numFmtId="0" fontId="22" fillId="4" borderId="2" xfId="20" applyFont="1" applyFill="1" applyBorder="1" applyAlignment="1">
      <alignment horizontal="center"/>
      <protection/>
    </xf>
    <xf numFmtId="0" fontId="1" fillId="0" borderId="0" xfId="20" applyFont="1" applyAlignment="1">
      <alignment horizontal="center" textRotation="90"/>
      <protection/>
    </xf>
    <xf numFmtId="0" fontId="2" fillId="9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6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1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5" fillId="2" borderId="0" xfId="0" applyFont="1" applyFill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2" fillId="4" borderId="2" xfId="2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8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3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" fontId="31" fillId="0" borderId="11" xfId="0" applyNumberFormat="1" applyFont="1" applyBorder="1" applyAlignment="1">
      <alignment horizontal="center"/>
    </xf>
    <xf numFmtId="16" fontId="6" fillId="0" borderId="0" xfId="20" applyNumberFormat="1" applyFont="1" applyAlignment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Woche_Kreise_Krankh. 1.-11.W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Gesamt Ermittlungen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925"/>
          <c:w val="0.953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'Daten 2008'!$A$36</c:f>
              <c:strCache>
                <c:ptCount val="1"/>
                <c:pt idx="0">
                  <c:v>Gesamt Ermittlungen 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 2008'!$C$36:$BB$36</c:f>
              <c:numCache>
                <c:ptCount val="52"/>
                <c:pt idx="0">
                  <c:v>31</c:v>
                </c:pt>
                <c:pt idx="1">
                  <c:v>134</c:v>
                </c:pt>
                <c:pt idx="2">
                  <c:v>31</c:v>
                </c:pt>
                <c:pt idx="3">
                  <c:v>58</c:v>
                </c:pt>
                <c:pt idx="4">
                  <c:v>108</c:v>
                </c:pt>
                <c:pt idx="5">
                  <c:v>82</c:v>
                </c:pt>
                <c:pt idx="6">
                  <c:v>37</c:v>
                </c:pt>
                <c:pt idx="7">
                  <c:v>46</c:v>
                </c:pt>
                <c:pt idx="8">
                  <c:v>44</c:v>
                </c:pt>
                <c:pt idx="9">
                  <c:v>47</c:v>
                </c:pt>
                <c:pt idx="10">
                  <c:v>39</c:v>
                </c:pt>
                <c:pt idx="11">
                  <c:v>78</c:v>
                </c:pt>
                <c:pt idx="12">
                  <c:v>68</c:v>
                </c:pt>
                <c:pt idx="13">
                  <c:v>4</c:v>
                </c:pt>
                <c:pt idx="14">
                  <c:v>50</c:v>
                </c:pt>
                <c:pt idx="15">
                  <c:v>44</c:v>
                </c:pt>
                <c:pt idx="16">
                  <c:v>31</c:v>
                </c:pt>
                <c:pt idx="17">
                  <c:v>31</c:v>
                </c:pt>
                <c:pt idx="18">
                  <c:v>63</c:v>
                </c:pt>
                <c:pt idx="19">
                  <c:v>1</c:v>
                </c:pt>
                <c:pt idx="20">
                  <c:v>37</c:v>
                </c:pt>
                <c:pt idx="21">
                  <c:v>22</c:v>
                </c:pt>
                <c:pt idx="22">
                  <c:v>38</c:v>
                </c:pt>
                <c:pt idx="23">
                  <c:v>24</c:v>
                </c:pt>
                <c:pt idx="24">
                  <c:v>24</c:v>
                </c:pt>
                <c:pt idx="25">
                  <c:v>17</c:v>
                </c:pt>
                <c:pt idx="26">
                  <c:v>30</c:v>
                </c:pt>
                <c:pt idx="27">
                  <c:v>8</c:v>
                </c:pt>
                <c:pt idx="28">
                  <c:v>24</c:v>
                </c:pt>
                <c:pt idx="29">
                  <c:v>13</c:v>
                </c:pt>
                <c:pt idx="30">
                  <c:v>12</c:v>
                </c:pt>
                <c:pt idx="31">
                  <c:v>15</c:v>
                </c:pt>
                <c:pt idx="32">
                  <c:v>19</c:v>
                </c:pt>
                <c:pt idx="33">
                  <c:v>12</c:v>
                </c:pt>
                <c:pt idx="34">
                  <c:v>12</c:v>
                </c:pt>
                <c:pt idx="35">
                  <c:v>17</c:v>
                </c:pt>
                <c:pt idx="36">
                  <c:v>14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458692"/>
        <c:axId val="18801637"/>
      </c:lineChart>
      <c:catAx>
        <c:axId val="244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1637"/>
        <c:crosses val="autoZero"/>
        <c:auto val="1"/>
        <c:lblOffset val="100"/>
        <c:noMultiLvlLbl val="0"/>
      </c:catAx>
      <c:val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Ermittlungen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Ermittlungen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0.993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v>Keis OH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2008'!$C$36:$BB$36</c:f>
              <c:numCache>
                <c:ptCount val="52"/>
                <c:pt idx="0">
                  <c:v>31</c:v>
                </c:pt>
                <c:pt idx="1">
                  <c:v>134</c:v>
                </c:pt>
                <c:pt idx="2">
                  <c:v>31</c:v>
                </c:pt>
                <c:pt idx="3">
                  <c:v>58</c:v>
                </c:pt>
                <c:pt idx="4">
                  <c:v>108</c:v>
                </c:pt>
                <c:pt idx="5">
                  <c:v>82</c:v>
                </c:pt>
                <c:pt idx="6">
                  <c:v>37</c:v>
                </c:pt>
                <c:pt idx="7">
                  <c:v>46</c:v>
                </c:pt>
                <c:pt idx="8">
                  <c:v>44</c:v>
                </c:pt>
                <c:pt idx="9">
                  <c:v>47</c:v>
                </c:pt>
                <c:pt idx="10">
                  <c:v>39</c:v>
                </c:pt>
                <c:pt idx="11">
                  <c:v>78</c:v>
                </c:pt>
                <c:pt idx="12">
                  <c:v>68</c:v>
                </c:pt>
                <c:pt idx="13">
                  <c:v>4</c:v>
                </c:pt>
                <c:pt idx="14">
                  <c:v>50</c:v>
                </c:pt>
                <c:pt idx="15">
                  <c:v>44</c:v>
                </c:pt>
                <c:pt idx="16">
                  <c:v>31</c:v>
                </c:pt>
                <c:pt idx="17">
                  <c:v>31</c:v>
                </c:pt>
                <c:pt idx="18">
                  <c:v>63</c:v>
                </c:pt>
                <c:pt idx="19">
                  <c:v>1</c:v>
                </c:pt>
                <c:pt idx="20">
                  <c:v>37</c:v>
                </c:pt>
                <c:pt idx="21">
                  <c:v>22</c:v>
                </c:pt>
                <c:pt idx="22">
                  <c:v>38</c:v>
                </c:pt>
                <c:pt idx="23">
                  <c:v>24</c:v>
                </c:pt>
                <c:pt idx="24">
                  <c:v>24</c:v>
                </c:pt>
                <c:pt idx="25">
                  <c:v>17</c:v>
                </c:pt>
                <c:pt idx="26">
                  <c:v>30</c:v>
                </c:pt>
                <c:pt idx="27">
                  <c:v>8</c:v>
                </c:pt>
                <c:pt idx="28">
                  <c:v>24</c:v>
                </c:pt>
                <c:pt idx="29">
                  <c:v>13</c:v>
                </c:pt>
                <c:pt idx="30">
                  <c:v>12</c:v>
                </c:pt>
                <c:pt idx="31">
                  <c:v>15</c:v>
                </c:pt>
                <c:pt idx="32">
                  <c:v>19</c:v>
                </c:pt>
                <c:pt idx="33">
                  <c:v>12</c:v>
                </c:pt>
                <c:pt idx="34">
                  <c:v>12</c:v>
                </c:pt>
                <c:pt idx="35">
                  <c:v>17</c:v>
                </c:pt>
                <c:pt idx="36">
                  <c:v>14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Meldung an MAGSV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'MAGSV 2008'!$AE$2:$AE$54</c:f>
              <c:numCache>
                <c:ptCount val="53"/>
                <c:pt idx="0">
                  <c:v>22</c:v>
                </c:pt>
                <c:pt idx="1">
                  <c:v>102</c:v>
                </c:pt>
                <c:pt idx="2">
                  <c:v>25</c:v>
                </c:pt>
                <c:pt idx="3">
                  <c:v>45</c:v>
                </c:pt>
                <c:pt idx="4">
                  <c:v>52</c:v>
                </c:pt>
                <c:pt idx="5">
                  <c:v>56</c:v>
                </c:pt>
                <c:pt idx="6">
                  <c:v>24</c:v>
                </c:pt>
                <c:pt idx="7">
                  <c:v>35</c:v>
                </c:pt>
                <c:pt idx="8">
                  <c:v>33</c:v>
                </c:pt>
                <c:pt idx="9">
                  <c:v>0</c:v>
                </c:pt>
                <c:pt idx="10">
                  <c:v>26</c:v>
                </c:pt>
                <c:pt idx="11">
                  <c:v>71</c:v>
                </c:pt>
                <c:pt idx="12">
                  <c:v>53</c:v>
                </c:pt>
                <c:pt idx="13">
                  <c:v>4</c:v>
                </c:pt>
                <c:pt idx="14">
                  <c:v>20</c:v>
                </c:pt>
                <c:pt idx="15">
                  <c:v>29</c:v>
                </c:pt>
                <c:pt idx="16">
                  <c:v>15</c:v>
                </c:pt>
                <c:pt idx="17">
                  <c:v>12</c:v>
                </c:pt>
                <c:pt idx="18">
                  <c:v>15</c:v>
                </c:pt>
                <c:pt idx="19">
                  <c:v>1</c:v>
                </c:pt>
                <c:pt idx="20">
                  <c:v>12</c:v>
                </c:pt>
                <c:pt idx="21">
                  <c:v>15</c:v>
                </c:pt>
                <c:pt idx="22">
                  <c:v>19</c:v>
                </c:pt>
                <c:pt idx="23">
                  <c:v>6</c:v>
                </c:pt>
                <c:pt idx="24">
                  <c:v>9</c:v>
                </c:pt>
                <c:pt idx="25">
                  <c:v>15</c:v>
                </c:pt>
                <c:pt idx="26">
                  <c:v>11</c:v>
                </c:pt>
                <c:pt idx="27">
                  <c:v>4</c:v>
                </c:pt>
                <c:pt idx="28">
                  <c:v>13</c:v>
                </c:pt>
                <c:pt idx="29">
                  <c:v>8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noMultiLvlLbl val="0"/>
      </c:catAx>
      <c:valAx>
        <c:axId val="11449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Ermittlungen</a:t>
                </a:r>
              </a:p>
            </c:rich>
          </c:tx>
          <c:layout/>
          <c:overlay val="0"/>
          <c:spPr>
            <a:noFill/>
            <a:ln w="3175">
              <a:solid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8520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38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Gesamt Ermittlungen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7"/>
          <c:w val="0.954"/>
          <c:h val="0.8445"/>
        </c:manualLayout>
      </c:layout>
      <c:lineChart>
        <c:grouping val="standard"/>
        <c:varyColors val="0"/>
        <c:marker val="1"/>
        <c:axId val="34997006"/>
        <c:axId val="46537599"/>
      </c:line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7599"/>
        <c:crosses val="autoZero"/>
        <c:auto val="1"/>
        <c:lblOffset val="100"/>
        <c:noMultiLvlLbl val="0"/>
      </c:catAx>
      <c:valAx>
        <c:axId val="46537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7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45"/>
          <c:w val="0.8515"/>
          <c:h val="0.9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2008'!$A$20</c:f>
              <c:strCache>
                <c:ptCount val="1"/>
                <c:pt idx="0">
                  <c:v>Hep.A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2008'!$C$20:$BB$20</c:f>
              <c:numCache>
                <c:ptCount val="52"/>
                <c:pt idx="35">
                  <c:v>1</c:v>
                </c:pt>
              </c:numCache>
            </c:numRef>
          </c:val>
        </c:ser>
        <c:ser>
          <c:idx val="0"/>
          <c:order val="1"/>
          <c:tx>
            <c:strRef>
              <c:f>'Daten 2008'!$A$21</c:f>
              <c:strCache>
                <c:ptCount val="1"/>
                <c:pt idx="0">
                  <c:v>Hep.B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2008'!$C$21:$BB$21</c:f>
              <c:numCache>
                <c:ptCount val="52"/>
                <c:pt idx="2">
                  <c:v>1</c:v>
                </c:pt>
                <c:pt idx="6">
                  <c:v>2</c:v>
                </c:pt>
                <c:pt idx="9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31">
                  <c:v>1</c:v>
                </c:pt>
              </c:numCache>
            </c:numRef>
          </c:val>
        </c:ser>
        <c:ser>
          <c:idx val="4"/>
          <c:order val="2"/>
          <c:tx>
            <c:strRef>
              <c:f>'Daten 2008'!$A$22</c:f>
              <c:strCache>
                <c:ptCount val="1"/>
                <c:pt idx="0">
                  <c:v>Hep. 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</c:spPr>
          </c:dP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2008'!$C$22:$BB$22</c:f>
              <c:numCache>
                <c:ptCount val="52"/>
                <c:pt idx="1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20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3</c:v>
                </c:pt>
                <c:pt idx="27">
                  <c:v>2</c:v>
                </c:pt>
                <c:pt idx="29">
                  <c:v>1</c:v>
                </c:pt>
                <c:pt idx="30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</c:ser>
        <c:ser>
          <c:idx val="2"/>
          <c:order val="3"/>
          <c:tx>
            <c:strRef>
              <c:f>'Daten 2008'!$A$23</c:f>
              <c:strCache>
                <c:ptCount val="1"/>
                <c:pt idx="0">
                  <c:v>Hep. E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2008'!$C$23:$BB$23</c:f>
              <c:numCache>
                <c:ptCount val="52"/>
              </c:numCache>
            </c:numRef>
          </c:val>
        </c:ser>
        <c:overlap val="100"/>
        <c:axId val="35933442"/>
        <c:axId val="54965523"/>
      </c:barChart>
      <c:lineChart>
        <c:grouping val="standard"/>
        <c:varyColors val="0"/>
        <c:ser>
          <c:idx val="3"/>
          <c:order val="4"/>
          <c:tx>
            <c:strRef>
              <c:f>'Daten 2008'!$A$40</c:f>
              <c:strCache>
                <c:ptCount val="1"/>
                <c:pt idx="0">
                  <c:v>Hepatitis gesamt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0"/>
            <c:dispRSqr val="0"/>
          </c:trendline>
          <c:val>
            <c:numRef>
              <c:f>'Daten 2008'!$C$40:$BB$40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4927660"/>
        <c:axId val="23022349"/>
      </c:line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5523"/>
        <c:crosses val="autoZero"/>
        <c:auto val="0"/>
        <c:lblOffset val="100"/>
        <c:noMultiLvlLbl val="0"/>
      </c:catAx>
      <c:valAx>
        <c:axId val="54965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35933442"/>
        <c:crossesAt val="1"/>
        <c:crossBetween val="between"/>
        <c:dispUnits/>
      </c:valAx>
      <c:catAx>
        <c:axId val="24927660"/>
        <c:scaling>
          <c:orientation val="minMax"/>
        </c:scaling>
        <c:axPos val="b"/>
        <c:delete val="1"/>
        <c:majorTickMark val="in"/>
        <c:minorTickMark val="none"/>
        <c:tickLblPos val="nextTo"/>
        <c:crossAx val="23022349"/>
        <c:crosses val="autoZero"/>
        <c:auto val="1"/>
        <c:lblOffset val="100"/>
        <c:noMultiLvlLbl val="0"/>
      </c:catAx>
      <c:valAx>
        <c:axId val="23022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276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"/>
          <c:y val="0.23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'Daten 2008'!$A$2</c:f>
              <c:strCache>
                <c:ptCount val="1"/>
                <c:pt idx="0">
                  <c:v>Campylobacter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2008'!$C$2:$BB$2</c:f>
              <c:numCache>
                <c:ptCount val="52"/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20">
                  <c:v>7</c:v>
                </c:pt>
                <c:pt idx="21">
                  <c:v>6</c:v>
                </c:pt>
                <c:pt idx="22">
                  <c:v>11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11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13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</c:numCache>
            </c:numRef>
          </c:val>
        </c:ser>
        <c:ser>
          <c:idx val="0"/>
          <c:order val="1"/>
          <c:tx>
            <c:strRef>
              <c:f>'Daten 2008'!$A$3</c:f>
              <c:strCache>
                <c:ptCount val="1"/>
                <c:pt idx="0">
                  <c:v>Salmonellen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2008'!$C$3:$BB$3</c:f>
              <c:numCache>
                <c:ptCount val="52"/>
                <c:pt idx="1">
                  <c:v>8</c:v>
                </c:pt>
                <c:pt idx="2">
                  <c:v>1</c:v>
                </c:pt>
                <c:pt idx="4">
                  <c:v>4</c:v>
                </c:pt>
                <c:pt idx="5">
                  <c:v>2</c:v>
                </c:pt>
                <c:pt idx="7">
                  <c:v>1</c:v>
                </c:pt>
                <c:pt idx="8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5</c:v>
                </c:pt>
              </c:numCache>
            </c:numRef>
          </c:val>
        </c:ser>
        <c:axId val="5874550"/>
        <c:axId val="52870951"/>
      </c:barChart>
      <c:lineChart>
        <c:grouping val="standard"/>
        <c:varyColors val="0"/>
        <c:ser>
          <c:idx val="3"/>
          <c:order val="3"/>
          <c:tx>
            <c:v>Enteritiden Gesamt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2008'!$C$39:$BB$39</c:f>
              <c:numCache>
                <c:ptCount val="52"/>
                <c:pt idx="0">
                  <c:v>31</c:v>
                </c:pt>
                <c:pt idx="1">
                  <c:v>133</c:v>
                </c:pt>
                <c:pt idx="2">
                  <c:v>30</c:v>
                </c:pt>
                <c:pt idx="3">
                  <c:v>57</c:v>
                </c:pt>
                <c:pt idx="4">
                  <c:v>107</c:v>
                </c:pt>
                <c:pt idx="5">
                  <c:v>79</c:v>
                </c:pt>
                <c:pt idx="6">
                  <c:v>31</c:v>
                </c:pt>
                <c:pt idx="7">
                  <c:v>39</c:v>
                </c:pt>
                <c:pt idx="8">
                  <c:v>42</c:v>
                </c:pt>
                <c:pt idx="9">
                  <c:v>44</c:v>
                </c:pt>
                <c:pt idx="10">
                  <c:v>38</c:v>
                </c:pt>
                <c:pt idx="11">
                  <c:v>78</c:v>
                </c:pt>
                <c:pt idx="12">
                  <c:v>67</c:v>
                </c:pt>
                <c:pt idx="13">
                  <c:v>4</c:v>
                </c:pt>
                <c:pt idx="14">
                  <c:v>48</c:v>
                </c:pt>
                <c:pt idx="15">
                  <c:v>43</c:v>
                </c:pt>
                <c:pt idx="16">
                  <c:v>26</c:v>
                </c:pt>
                <c:pt idx="17">
                  <c:v>29</c:v>
                </c:pt>
                <c:pt idx="18">
                  <c:v>60</c:v>
                </c:pt>
                <c:pt idx="19">
                  <c:v>1</c:v>
                </c:pt>
                <c:pt idx="20">
                  <c:v>33</c:v>
                </c:pt>
                <c:pt idx="21">
                  <c:v>19</c:v>
                </c:pt>
                <c:pt idx="22">
                  <c:v>36</c:v>
                </c:pt>
                <c:pt idx="23">
                  <c:v>23</c:v>
                </c:pt>
                <c:pt idx="24">
                  <c:v>23</c:v>
                </c:pt>
                <c:pt idx="25">
                  <c:v>17</c:v>
                </c:pt>
                <c:pt idx="26">
                  <c:v>23</c:v>
                </c:pt>
                <c:pt idx="27">
                  <c:v>4</c:v>
                </c:pt>
                <c:pt idx="28">
                  <c:v>19</c:v>
                </c:pt>
                <c:pt idx="29">
                  <c:v>12</c:v>
                </c:pt>
                <c:pt idx="30">
                  <c:v>9</c:v>
                </c:pt>
                <c:pt idx="31">
                  <c:v>14</c:v>
                </c:pt>
                <c:pt idx="32">
                  <c:v>19</c:v>
                </c:pt>
                <c:pt idx="33">
                  <c:v>11</c:v>
                </c:pt>
                <c:pt idx="34">
                  <c:v>10</c:v>
                </c:pt>
                <c:pt idx="35">
                  <c:v>15</c:v>
                </c:pt>
                <c:pt idx="36">
                  <c:v>14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6076512"/>
        <c:axId val="54688609"/>
      </c:lineChart>
      <c:lineChart>
        <c:grouping val="standard"/>
        <c:varyColors val="0"/>
        <c:ser>
          <c:idx val="2"/>
          <c:order val="2"/>
          <c:tx>
            <c:strRef>
              <c:f>'Daten 2008'!$A$9</c:f>
              <c:strCache>
                <c:ptCount val="1"/>
                <c:pt idx="0">
                  <c:v>Norwalk-Virus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2008'!$C$1:$BB$1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'Daten 2008'!$C$9:$BB$9</c:f>
              <c:numCache>
                <c:ptCount val="52"/>
                <c:pt idx="0">
                  <c:v>31</c:v>
                </c:pt>
                <c:pt idx="1">
                  <c:v>109</c:v>
                </c:pt>
                <c:pt idx="2">
                  <c:v>21</c:v>
                </c:pt>
                <c:pt idx="3">
                  <c:v>51</c:v>
                </c:pt>
                <c:pt idx="4">
                  <c:v>86</c:v>
                </c:pt>
                <c:pt idx="5">
                  <c:v>66</c:v>
                </c:pt>
                <c:pt idx="6">
                  <c:v>21</c:v>
                </c:pt>
                <c:pt idx="7">
                  <c:v>27</c:v>
                </c:pt>
                <c:pt idx="8">
                  <c:v>27</c:v>
                </c:pt>
                <c:pt idx="9">
                  <c:v>24</c:v>
                </c:pt>
                <c:pt idx="10">
                  <c:v>26</c:v>
                </c:pt>
                <c:pt idx="11">
                  <c:v>60</c:v>
                </c:pt>
                <c:pt idx="12">
                  <c:v>46</c:v>
                </c:pt>
                <c:pt idx="13">
                  <c:v>1</c:v>
                </c:pt>
                <c:pt idx="14">
                  <c:v>10</c:v>
                </c:pt>
                <c:pt idx="15">
                  <c:v>19</c:v>
                </c:pt>
                <c:pt idx="16">
                  <c:v>16</c:v>
                </c:pt>
                <c:pt idx="17">
                  <c:v>6</c:v>
                </c:pt>
                <c:pt idx="18">
                  <c:v>33</c:v>
                </c:pt>
                <c:pt idx="20">
                  <c:v>3</c:v>
                </c:pt>
                <c:pt idx="21">
                  <c:v>4</c:v>
                </c:pt>
                <c:pt idx="22">
                  <c:v>12</c:v>
                </c:pt>
                <c:pt idx="23">
                  <c:v>19</c:v>
                </c:pt>
                <c:pt idx="24">
                  <c:v>14</c:v>
                </c:pt>
                <c:pt idx="25">
                  <c:v>2</c:v>
                </c:pt>
                <c:pt idx="26">
                  <c:v>1</c:v>
                </c:pt>
                <c:pt idx="28">
                  <c:v>3</c:v>
                </c:pt>
                <c:pt idx="29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6">
                  <c:v>1</c:v>
                </c:pt>
              </c:numCache>
            </c:numRef>
          </c:val>
          <c:smooth val="0"/>
        </c:ser>
        <c:axId val="5874550"/>
        <c:axId val="52870951"/>
      </c:lineChart>
      <c:catAx>
        <c:axId val="5874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870951"/>
        <c:crosses val="autoZero"/>
        <c:auto val="0"/>
        <c:lblOffset val="100"/>
        <c:noMultiLvlLbl val="0"/>
      </c:catAx>
      <c:valAx>
        <c:axId val="52870951"/>
        <c:scaling>
          <c:orientation val="minMax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5874550"/>
        <c:crossesAt val="1"/>
        <c:crossBetween val="between"/>
        <c:dispUnits/>
        <c:majorUnit val="5"/>
      </c:valAx>
      <c:catAx>
        <c:axId val="6076512"/>
        <c:scaling>
          <c:orientation val="minMax"/>
        </c:scaling>
        <c:axPos val="b"/>
        <c:delete val="1"/>
        <c:majorTickMark val="in"/>
        <c:minorTickMark val="none"/>
        <c:tickLblPos val="nextTo"/>
        <c:crossAx val="54688609"/>
        <c:crosses val="autoZero"/>
        <c:auto val="0"/>
        <c:lblOffset val="100"/>
        <c:noMultiLvlLbl val="0"/>
      </c:catAx>
      <c:valAx>
        <c:axId val="54688609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60765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Gesamt Ermittlungen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25"/>
          <c:w val="0.9535"/>
          <c:h val="0.84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 2008'!$C$36:$BB$36</c:f>
              <c:numCache>
                <c:ptCount val="52"/>
                <c:pt idx="0">
                  <c:v>31</c:v>
                </c:pt>
                <c:pt idx="1">
                  <c:v>134</c:v>
                </c:pt>
                <c:pt idx="2">
                  <c:v>31</c:v>
                </c:pt>
                <c:pt idx="3">
                  <c:v>58</c:v>
                </c:pt>
                <c:pt idx="4">
                  <c:v>108</c:v>
                </c:pt>
                <c:pt idx="5">
                  <c:v>82</c:v>
                </c:pt>
                <c:pt idx="6">
                  <c:v>37</c:v>
                </c:pt>
                <c:pt idx="7">
                  <c:v>46</c:v>
                </c:pt>
                <c:pt idx="8">
                  <c:v>44</c:v>
                </c:pt>
                <c:pt idx="9">
                  <c:v>47</c:v>
                </c:pt>
                <c:pt idx="10">
                  <c:v>39</c:v>
                </c:pt>
                <c:pt idx="11">
                  <c:v>78</c:v>
                </c:pt>
                <c:pt idx="12">
                  <c:v>68</c:v>
                </c:pt>
                <c:pt idx="13">
                  <c:v>4</c:v>
                </c:pt>
                <c:pt idx="14">
                  <c:v>50</c:v>
                </c:pt>
                <c:pt idx="15">
                  <c:v>44</c:v>
                </c:pt>
                <c:pt idx="16">
                  <c:v>31</c:v>
                </c:pt>
                <c:pt idx="17">
                  <c:v>31</c:v>
                </c:pt>
                <c:pt idx="18">
                  <c:v>63</c:v>
                </c:pt>
                <c:pt idx="19">
                  <c:v>1</c:v>
                </c:pt>
                <c:pt idx="20">
                  <c:v>37</c:v>
                </c:pt>
                <c:pt idx="21">
                  <c:v>22</c:v>
                </c:pt>
                <c:pt idx="22">
                  <c:v>38</c:v>
                </c:pt>
                <c:pt idx="23">
                  <c:v>24</c:v>
                </c:pt>
                <c:pt idx="24">
                  <c:v>24</c:v>
                </c:pt>
                <c:pt idx="25">
                  <c:v>17</c:v>
                </c:pt>
                <c:pt idx="26">
                  <c:v>30</c:v>
                </c:pt>
                <c:pt idx="27">
                  <c:v>8</c:v>
                </c:pt>
                <c:pt idx="28">
                  <c:v>24</c:v>
                </c:pt>
                <c:pt idx="29">
                  <c:v>13</c:v>
                </c:pt>
                <c:pt idx="30">
                  <c:v>12</c:v>
                </c:pt>
                <c:pt idx="31">
                  <c:v>15</c:v>
                </c:pt>
                <c:pt idx="32">
                  <c:v>19</c:v>
                </c:pt>
                <c:pt idx="33">
                  <c:v>12</c:v>
                </c:pt>
                <c:pt idx="34">
                  <c:v>12</c:v>
                </c:pt>
                <c:pt idx="35">
                  <c:v>17</c:v>
                </c:pt>
                <c:pt idx="36">
                  <c:v>14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435434"/>
        <c:axId val="592315"/>
      </c:lineChart>
      <c:catAx>
        <c:axId val="2243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Ermittlungen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0"/>
        <a:ext cx="9201150" cy="5753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0.17575</cdr:y>
    </cdr:to>
    <cdr:sp>
      <cdr:nvSpPr>
        <cdr:cNvPr id="1" name="Line 2"/>
        <cdr:cNvSpPr>
          <a:spLocks/>
        </cdr:cNvSpPr>
      </cdr:nvSpPr>
      <cdr:spPr>
        <a:xfrm>
          <a:off x="0" y="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0.17575</cdr:y>
    </cdr:to>
    <cdr:sp>
      <cdr:nvSpPr>
        <cdr:cNvPr id="2" name="Line 3"/>
        <cdr:cNvSpPr>
          <a:spLocks/>
        </cdr:cNvSpPr>
      </cdr:nvSpPr>
      <cdr:spPr>
        <a:xfrm>
          <a:off x="0" y="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0.34425</cdr:x>
      <cdr:y>0.92675</cdr:y>
    </cdr:from>
    <cdr:to>
      <cdr:x>0.503</cdr:x>
      <cdr:y>0.927</cdr:y>
    </cdr:to>
    <cdr:sp>
      <cdr:nvSpPr>
        <cdr:cNvPr id="3" name="Line 5"/>
        <cdr:cNvSpPr>
          <a:spLocks/>
        </cdr:cNvSpPr>
      </cdr:nvSpPr>
      <cdr:spPr>
        <a:xfrm flipV="1">
          <a:off x="3162300" y="5314950"/>
          <a:ext cx="1457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5" sqref="A5:C7"/>
    </sheetView>
  </sheetViews>
  <sheetFormatPr defaultColWidth="11.421875" defaultRowHeight="12.75"/>
  <cols>
    <col min="2" max="2" width="25.140625" style="0" customWidth="1"/>
    <col min="3" max="3" width="139.421875" style="0" customWidth="1"/>
    <col min="4" max="4" width="9.7109375" style="0" customWidth="1"/>
  </cols>
  <sheetData>
    <row r="1" spans="1:4" ht="13.5" thickBot="1">
      <c r="A1" s="117" t="s">
        <v>179</v>
      </c>
      <c r="B1" s="117" t="s">
        <v>180</v>
      </c>
      <c r="C1" s="117" t="s">
        <v>181</v>
      </c>
      <c r="D1" s="116"/>
    </row>
    <row r="2" spans="1:3" ht="20.25" customHeight="1">
      <c r="A2" s="124">
        <v>39600</v>
      </c>
      <c r="B2" s="121" t="s">
        <v>182</v>
      </c>
      <c r="C2" s="118" t="s">
        <v>184</v>
      </c>
    </row>
    <row r="3" spans="1:3" ht="15.75">
      <c r="A3" s="122"/>
      <c r="B3" s="122"/>
      <c r="C3" s="119" t="s">
        <v>183</v>
      </c>
    </row>
    <row r="4" spans="1:3" ht="13.5" thickBot="1">
      <c r="A4" s="123"/>
      <c r="B4" s="123"/>
      <c r="C4" s="120"/>
    </row>
  </sheetData>
  <printOptions/>
  <pageMargins left="0.75" right="0.75" top="1" bottom="1" header="0.4921259845" footer="0.4921259845"/>
  <pageSetup horizontalDpi="300" verticalDpi="300" orientation="landscape" paperSize="9" scale="74" r:id="rId1"/>
  <headerFooter alignWithMargins="0">
    <oddHeader>&amp;C&amp;"Trebuchet MS,Fett Kursiv"&amp;24Epidemiologische Nachrichten aus dem Kreis Ostholstein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45"/>
  <sheetViews>
    <sheetView workbookViewId="0" topLeftCell="A1">
      <pane xSplit="4155" ySplit="510" topLeftCell="AF1" activePane="bottomRight" state="split"/>
      <selection pane="topLeft" activeCell="A1" sqref="A1"/>
      <selection pane="topRight" activeCell="AF1" sqref="AF1"/>
      <selection pane="bottomLeft" activeCell="A2" sqref="A2"/>
      <selection pane="bottomRight" activeCell="AL23" sqref="AL23"/>
    </sheetView>
  </sheetViews>
  <sheetFormatPr defaultColWidth="11.421875" defaultRowHeight="12.75"/>
  <cols>
    <col min="1" max="1" width="29.421875" style="3" customWidth="1"/>
    <col min="2" max="2" width="6.421875" style="9" customWidth="1"/>
    <col min="3" max="3" width="4.00390625" style="3" customWidth="1"/>
    <col min="4" max="4" width="4.140625" style="3" customWidth="1"/>
    <col min="5" max="5" width="3.00390625" style="3" customWidth="1"/>
    <col min="6" max="6" width="3.8515625" style="3" customWidth="1"/>
    <col min="7" max="7" width="3.7109375" style="3" customWidth="1"/>
    <col min="8" max="10" width="3.00390625" style="3" customWidth="1"/>
    <col min="11" max="11" width="3.8515625" style="3" customWidth="1"/>
    <col min="12" max="12" width="3.28125" style="3" customWidth="1"/>
    <col min="13" max="14" width="3.00390625" style="3" customWidth="1"/>
    <col min="15" max="15" width="4.140625" style="3" customWidth="1"/>
    <col min="16" max="53" width="3.00390625" style="3" customWidth="1"/>
    <col min="54" max="54" width="4.421875" style="3" customWidth="1"/>
    <col min="55" max="16384" width="11.421875" style="8" customWidth="1"/>
  </cols>
  <sheetData>
    <row r="1" spans="1:54" ht="12.75">
      <c r="A1" s="3" t="s">
        <v>8</v>
      </c>
      <c r="B1" s="9">
        <v>2008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21</v>
      </c>
      <c r="M1" s="3" t="s">
        <v>20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30</v>
      </c>
      <c r="S1" s="3" t="s">
        <v>31</v>
      </c>
      <c r="T1" s="3" t="s">
        <v>32</v>
      </c>
      <c r="U1" s="3" t="s">
        <v>33</v>
      </c>
      <c r="V1" s="3" t="s">
        <v>34</v>
      </c>
      <c r="W1" s="3" t="s">
        <v>35</v>
      </c>
      <c r="X1" s="3" t="s">
        <v>36</v>
      </c>
      <c r="Y1" s="3" t="s">
        <v>37</v>
      </c>
      <c r="Z1" s="3" t="s">
        <v>38</v>
      </c>
      <c r="AA1" s="3" t="s">
        <v>39</v>
      </c>
      <c r="AB1" s="3" t="s">
        <v>40</v>
      </c>
      <c r="AC1" s="3" t="s">
        <v>41</v>
      </c>
      <c r="AD1" s="3" t="s">
        <v>42</v>
      </c>
      <c r="AE1" s="3" t="s">
        <v>142</v>
      </c>
      <c r="AF1" s="3" t="s">
        <v>43</v>
      </c>
      <c r="AG1" s="3" t="s">
        <v>44</v>
      </c>
      <c r="AH1" s="3" t="s">
        <v>45</v>
      </c>
      <c r="AI1" s="3" t="s">
        <v>46</v>
      </c>
      <c r="AJ1" s="3" t="s">
        <v>47</v>
      </c>
      <c r="AK1" s="3" t="s">
        <v>48</v>
      </c>
      <c r="AL1" s="3" t="s">
        <v>49</v>
      </c>
      <c r="AM1" s="3" t="s">
        <v>50</v>
      </c>
      <c r="AN1" s="3" t="s">
        <v>51</v>
      </c>
      <c r="AO1" s="3" t="s">
        <v>52</v>
      </c>
      <c r="AP1" s="3" t="s">
        <v>53</v>
      </c>
      <c r="AQ1" s="3" t="s">
        <v>54</v>
      </c>
      <c r="AR1" s="3" t="s">
        <v>55</v>
      </c>
      <c r="AS1" s="3" t="s">
        <v>56</v>
      </c>
      <c r="AT1" s="3" t="s">
        <v>57</v>
      </c>
      <c r="AU1" s="3" t="s">
        <v>58</v>
      </c>
      <c r="AV1" s="3" t="s">
        <v>59</v>
      </c>
      <c r="AW1" s="3" t="s">
        <v>60</v>
      </c>
      <c r="AX1" s="3" t="s">
        <v>61</v>
      </c>
      <c r="AY1" s="3" t="s">
        <v>62</v>
      </c>
      <c r="AZ1" s="3" t="s">
        <v>63</v>
      </c>
      <c r="BA1" s="3" t="s">
        <v>64</v>
      </c>
      <c r="BB1" s="3" t="s">
        <v>65</v>
      </c>
    </row>
    <row r="2" spans="1:39" s="4" customFormat="1" ht="12.75">
      <c r="A2" s="4" t="s">
        <v>22</v>
      </c>
      <c r="B2" s="13">
        <f aca="true" t="shared" si="0" ref="B2:B30">SUM(C2:BB2)</f>
        <v>158</v>
      </c>
      <c r="D2" s="4">
        <v>8</v>
      </c>
      <c r="E2" s="4">
        <v>4</v>
      </c>
      <c r="F2" s="4">
        <v>1</v>
      </c>
      <c r="G2" s="4">
        <v>3</v>
      </c>
      <c r="H2" s="4">
        <v>2</v>
      </c>
      <c r="I2" s="4">
        <v>3</v>
      </c>
      <c r="J2" s="4">
        <v>1</v>
      </c>
      <c r="K2" s="4">
        <v>1</v>
      </c>
      <c r="L2" s="4">
        <v>1</v>
      </c>
      <c r="M2" s="4">
        <v>2</v>
      </c>
      <c r="N2" s="4">
        <v>3</v>
      </c>
      <c r="O2" s="4">
        <v>2</v>
      </c>
      <c r="Q2" s="4">
        <v>2</v>
      </c>
      <c r="R2" s="4">
        <v>3</v>
      </c>
      <c r="S2" s="4">
        <v>3</v>
      </c>
      <c r="T2" s="4">
        <v>3</v>
      </c>
      <c r="U2" s="4">
        <v>2</v>
      </c>
      <c r="W2" s="4">
        <v>7</v>
      </c>
      <c r="X2" s="4">
        <v>6</v>
      </c>
      <c r="Y2" s="4">
        <v>11</v>
      </c>
      <c r="Z2" s="4">
        <v>2</v>
      </c>
      <c r="AA2" s="4">
        <v>3</v>
      </c>
      <c r="AB2" s="4">
        <v>3</v>
      </c>
      <c r="AC2" s="4">
        <v>11</v>
      </c>
      <c r="AD2" s="4">
        <v>3</v>
      </c>
      <c r="AE2" s="4">
        <v>10</v>
      </c>
      <c r="AF2" s="4">
        <v>5</v>
      </c>
      <c r="AG2" s="4">
        <v>6</v>
      </c>
      <c r="AH2" s="4">
        <v>7</v>
      </c>
      <c r="AI2" s="4">
        <v>13</v>
      </c>
      <c r="AJ2" s="4">
        <v>8</v>
      </c>
      <c r="AK2" s="4">
        <v>7</v>
      </c>
      <c r="AL2" s="4">
        <v>6</v>
      </c>
      <c r="AM2" s="4">
        <v>6</v>
      </c>
    </row>
    <row r="3" spans="1:39" s="4" customFormat="1" ht="12.75">
      <c r="A3" s="4" t="s">
        <v>0</v>
      </c>
      <c r="B3" s="13">
        <f t="shared" si="0"/>
        <v>69</v>
      </c>
      <c r="D3" s="4">
        <v>8</v>
      </c>
      <c r="E3" s="4">
        <v>1</v>
      </c>
      <c r="G3" s="4">
        <v>4</v>
      </c>
      <c r="H3" s="4">
        <v>2</v>
      </c>
      <c r="J3" s="4">
        <v>1</v>
      </c>
      <c r="K3" s="4">
        <v>3</v>
      </c>
      <c r="N3" s="4">
        <v>2</v>
      </c>
      <c r="O3" s="4">
        <v>2</v>
      </c>
      <c r="P3" s="4">
        <v>1</v>
      </c>
      <c r="Q3" s="4">
        <v>2</v>
      </c>
      <c r="R3" s="4">
        <v>2</v>
      </c>
      <c r="T3" s="4">
        <v>1</v>
      </c>
      <c r="U3" s="4">
        <v>4</v>
      </c>
      <c r="V3" s="4">
        <v>1</v>
      </c>
      <c r="W3" s="4">
        <v>1</v>
      </c>
      <c r="X3" s="4">
        <v>1</v>
      </c>
      <c r="Y3" s="4">
        <v>1</v>
      </c>
      <c r="AA3" s="4">
        <v>1</v>
      </c>
      <c r="AB3" s="4">
        <v>5</v>
      </c>
      <c r="AC3" s="4">
        <v>2</v>
      </c>
      <c r="AD3" s="4">
        <v>1</v>
      </c>
      <c r="AE3" s="4">
        <v>3</v>
      </c>
      <c r="AF3" s="4">
        <v>3</v>
      </c>
      <c r="AG3" s="4">
        <v>2</v>
      </c>
      <c r="AH3" s="4">
        <v>3</v>
      </c>
      <c r="AJ3" s="4">
        <v>1</v>
      </c>
      <c r="AK3" s="4">
        <v>1</v>
      </c>
      <c r="AL3" s="4">
        <v>5</v>
      </c>
      <c r="AM3" s="4">
        <v>5</v>
      </c>
    </row>
    <row r="4" spans="1:32" s="4" customFormat="1" ht="12.75">
      <c r="A4" s="4" t="s">
        <v>23</v>
      </c>
      <c r="B4" s="13">
        <f t="shared" si="0"/>
        <v>9</v>
      </c>
      <c r="D4" s="4">
        <v>1</v>
      </c>
      <c r="N4" s="4">
        <v>1</v>
      </c>
      <c r="Y4" s="4">
        <v>2</v>
      </c>
      <c r="Z4" s="4">
        <v>1</v>
      </c>
      <c r="AA4" s="4">
        <v>1</v>
      </c>
      <c r="AB4" s="4">
        <v>1</v>
      </c>
      <c r="AC4" s="4">
        <v>1</v>
      </c>
      <c r="AF4" s="4">
        <v>1</v>
      </c>
    </row>
    <row r="5" spans="1:35" s="4" customFormat="1" ht="12.75">
      <c r="A5" s="4" t="s">
        <v>84</v>
      </c>
      <c r="B5" s="13">
        <f>SUM(C5:BB5)</f>
        <v>15</v>
      </c>
      <c r="E5" s="4">
        <v>1</v>
      </c>
      <c r="H5" s="4">
        <v>1</v>
      </c>
      <c r="N5" s="4">
        <v>2</v>
      </c>
      <c r="Q5" s="4">
        <v>1</v>
      </c>
      <c r="T5" s="4">
        <v>1</v>
      </c>
      <c r="X5" s="4">
        <v>1</v>
      </c>
      <c r="Y5" s="4">
        <v>1</v>
      </c>
      <c r="Z5" s="4">
        <v>1</v>
      </c>
      <c r="AB5" s="4">
        <v>2</v>
      </c>
      <c r="AE5" s="4">
        <v>1</v>
      </c>
      <c r="AH5" s="4">
        <v>2</v>
      </c>
      <c r="AI5" s="4">
        <v>1</v>
      </c>
    </row>
    <row r="6" spans="1:38" s="4" customFormat="1" ht="12.75">
      <c r="A6" s="4" t="s">
        <v>24</v>
      </c>
      <c r="B6" s="13">
        <f t="shared" si="0"/>
        <v>272</v>
      </c>
      <c r="D6" s="4">
        <v>7</v>
      </c>
      <c r="E6" s="4">
        <v>2</v>
      </c>
      <c r="F6" s="4">
        <v>5</v>
      </c>
      <c r="G6" s="4">
        <v>14</v>
      </c>
      <c r="H6" s="4">
        <v>6</v>
      </c>
      <c r="I6" s="4">
        <v>7</v>
      </c>
      <c r="J6" s="4">
        <v>10</v>
      </c>
      <c r="K6" s="4">
        <v>9</v>
      </c>
      <c r="L6" s="4">
        <v>19</v>
      </c>
      <c r="M6" s="4">
        <v>10</v>
      </c>
      <c r="N6" s="4">
        <v>10</v>
      </c>
      <c r="O6" s="4">
        <v>17</v>
      </c>
      <c r="P6" s="4">
        <v>2</v>
      </c>
      <c r="Q6" s="4">
        <v>32</v>
      </c>
      <c r="R6" s="4">
        <v>18</v>
      </c>
      <c r="S6" s="4">
        <v>7</v>
      </c>
      <c r="T6" s="4">
        <v>18</v>
      </c>
      <c r="U6" s="4">
        <v>21</v>
      </c>
      <c r="W6" s="4">
        <v>22</v>
      </c>
      <c r="X6" s="4">
        <v>7</v>
      </c>
      <c r="Y6" s="4">
        <v>9</v>
      </c>
      <c r="AA6" s="4">
        <v>4</v>
      </c>
      <c r="AB6" s="4">
        <v>4</v>
      </c>
      <c r="AC6" s="4">
        <v>7</v>
      </c>
      <c r="AE6" s="4">
        <v>2</v>
      </c>
      <c r="AJ6" s="4">
        <v>1</v>
      </c>
      <c r="AK6" s="4">
        <v>1</v>
      </c>
      <c r="AL6" s="4">
        <v>1</v>
      </c>
    </row>
    <row r="7" spans="1:38" s="4" customFormat="1" ht="12.75">
      <c r="A7" s="4" t="s">
        <v>89</v>
      </c>
      <c r="B7" s="13">
        <f t="shared" si="0"/>
        <v>8</v>
      </c>
      <c r="E7" s="4">
        <v>1</v>
      </c>
      <c r="H7" s="4">
        <v>1</v>
      </c>
      <c r="K7" s="4">
        <v>1</v>
      </c>
      <c r="AC7" s="4">
        <v>1</v>
      </c>
      <c r="AG7" s="4">
        <v>1</v>
      </c>
      <c r="AI7" s="4">
        <v>1</v>
      </c>
      <c r="AL7" s="4">
        <v>2</v>
      </c>
    </row>
    <row r="8" spans="1:39" s="4" customFormat="1" ht="12.75">
      <c r="A8" s="4" t="s">
        <v>67</v>
      </c>
      <c r="B8" s="13">
        <f t="shared" si="0"/>
        <v>11</v>
      </c>
      <c r="H8" s="4">
        <v>1</v>
      </c>
      <c r="K8" s="4">
        <v>1</v>
      </c>
      <c r="Q8" s="4">
        <v>1</v>
      </c>
      <c r="R8" s="4">
        <v>1</v>
      </c>
      <c r="AF8" s="4">
        <v>1</v>
      </c>
      <c r="AH8" s="4">
        <v>1</v>
      </c>
      <c r="AI8" s="4">
        <v>2</v>
      </c>
      <c r="AL8" s="4">
        <v>1</v>
      </c>
      <c r="AM8" s="4">
        <v>2</v>
      </c>
    </row>
    <row r="9" spans="1:39" s="4" customFormat="1" ht="12.75">
      <c r="A9" s="4" t="s">
        <v>135</v>
      </c>
      <c r="B9" s="13">
        <f>SUM(C9:BB9)</f>
        <v>746</v>
      </c>
      <c r="C9" s="4">
        <v>31</v>
      </c>
      <c r="D9" s="4">
        <v>109</v>
      </c>
      <c r="E9" s="4">
        <v>21</v>
      </c>
      <c r="F9" s="4">
        <v>51</v>
      </c>
      <c r="G9" s="4">
        <v>86</v>
      </c>
      <c r="H9" s="4">
        <v>66</v>
      </c>
      <c r="I9" s="4">
        <v>21</v>
      </c>
      <c r="J9" s="4">
        <v>27</v>
      </c>
      <c r="K9" s="4">
        <v>27</v>
      </c>
      <c r="L9" s="4">
        <v>24</v>
      </c>
      <c r="M9" s="4">
        <v>26</v>
      </c>
      <c r="N9" s="4">
        <v>60</v>
      </c>
      <c r="O9" s="4">
        <v>46</v>
      </c>
      <c r="P9" s="4">
        <v>1</v>
      </c>
      <c r="Q9" s="4">
        <v>10</v>
      </c>
      <c r="R9" s="4">
        <v>19</v>
      </c>
      <c r="S9" s="4">
        <v>16</v>
      </c>
      <c r="T9" s="4">
        <v>6</v>
      </c>
      <c r="U9" s="4">
        <v>33</v>
      </c>
      <c r="W9" s="4">
        <v>3</v>
      </c>
      <c r="X9" s="4">
        <v>4</v>
      </c>
      <c r="Y9" s="4">
        <v>12</v>
      </c>
      <c r="Z9" s="4">
        <v>19</v>
      </c>
      <c r="AA9" s="4">
        <v>14</v>
      </c>
      <c r="AB9" s="4">
        <v>2</v>
      </c>
      <c r="AC9" s="4">
        <v>1</v>
      </c>
      <c r="AE9" s="4">
        <v>3</v>
      </c>
      <c r="AF9" s="4">
        <v>2</v>
      </c>
      <c r="AH9" s="4">
        <v>1</v>
      </c>
      <c r="AI9" s="4">
        <v>2</v>
      </c>
      <c r="AJ9" s="4">
        <v>1</v>
      </c>
      <c r="AK9" s="4">
        <v>1</v>
      </c>
      <c r="AM9" s="4">
        <v>1</v>
      </c>
    </row>
    <row r="10" spans="1:2" s="4" customFormat="1" ht="12.75">
      <c r="A10" s="4" t="s">
        <v>143</v>
      </c>
      <c r="B10" s="13">
        <f t="shared" si="0"/>
        <v>0</v>
      </c>
    </row>
    <row r="11" spans="1:2" s="4" customFormat="1" ht="12.75">
      <c r="A11" s="4" t="s">
        <v>93</v>
      </c>
      <c r="B11" s="13">
        <f t="shared" si="0"/>
        <v>0</v>
      </c>
    </row>
    <row r="12" spans="1:8" ht="12.75">
      <c r="A12" s="3" t="s">
        <v>86</v>
      </c>
      <c r="B12" s="9">
        <f t="shared" si="0"/>
        <v>1</v>
      </c>
      <c r="H12" s="3">
        <v>1</v>
      </c>
    </row>
    <row r="13" spans="1:2" ht="12.75">
      <c r="A13" s="3" t="s">
        <v>2</v>
      </c>
      <c r="B13" s="9">
        <f t="shared" si="0"/>
        <v>0</v>
      </c>
    </row>
    <row r="14" spans="1:29" ht="12.75">
      <c r="A14" s="3" t="s">
        <v>167</v>
      </c>
      <c r="B14" s="9">
        <f t="shared" si="0"/>
        <v>2</v>
      </c>
      <c r="AC14" s="3">
        <v>2</v>
      </c>
    </row>
    <row r="15" spans="1:45" ht="12.75">
      <c r="A15" s="3" t="s">
        <v>159</v>
      </c>
      <c r="B15" s="9">
        <f t="shared" si="0"/>
        <v>0</v>
      </c>
      <c r="AS15" s="8"/>
    </row>
    <row r="16" spans="1:45" ht="12.75">
      <c r="A16" s="3" t="s">
        <v>163</v>
      </c>
      <c r="B16" s="9">
        <f t="shared" si="0"/>
        <v>0</v>
      </c>
      <c r="AS16" s="8"/>
    </row>
    <row r="17" spans="1:9" s="5" customFormat="1" ht="12.75">
      <c r="A17" s="5" t="s">
        <v>87</v>
      </c>
      <c r="B17" s="12">
        <f t="shared" si="0"/>
        <v>2</v>
      </c>
      <c r="F17" s="5">
        <v>1</v>
      </c>
      <c r="I17" s="5">
        <v>1</v>
      </c>
    </row>
    <row r="18" spans="1:2" s="5" customFormat="1" ht="12.75">
      <c r="A18" s="5" t="s">
        <v>3</v>
      </c>
      <c r="B18" s="12">
        <f>SUM(C19:BB19)</f>
        <v>0</v>
      </c>
    </row>
    <row r="19" spans="1:2" s="5" customFormat="1" ht="12.75">
      <c r="A19" s="5" t="s">
        <v>88</v>
      </c>
      <c r="B19" s="12">
        <f>SUM(C20:BB20)</f>
        <v>1</v>
      </c>
    </row>
    <row r="20" spans="1:38" s="6" customFormat="1" ht="12.75">
      <c r="A20" s="6" t="s">
        <v>4</v>
      </c>
      <c r="B20" s="11">
        <f t="shared" si="0"/>
        <v>1</v>
      </c>
      <c r="AL20" s="6">
        <v>1</v>
      </c>
    </row>
    <row r="21" spans="1:34" s="6" customFormat="1" ht="12.75">
      <c r="A21" s="6" t="s">
        <v>5</v>
      </c>
      <c r="B21" s="11">
        <f t="shared" si="0"/>
        <v>18</v>
      </c>
      <c r="E21" s="6">
        <v>1</v>
      </c>
      <c r="I21" s="6">
        <v>2</v>
      </c>
      <c r="L21" s="6">
        <v>1</v>
      </c>
      <c r="Q21" s="6">
        <v>1</v>
      </c>
      <c r="R21" s="6">
        <v>1</v>
      </c>
      <c r="T21" s="6">
        <v>1</v>
      </c>
      <c r="W21" s="6">
        <v>1</v>
      </c>
      <c r="X21" s="6">
        <v>3</v>
      </c>
      <c r="Y21" s="6">
        <v>1</v>
      </c>
      <c r="AC21" s="6">
        <v>1</v>
      </c>
      <c r="AD21" s="6">
        <v>1</v>
      </c>
      <c r="AE21" s="6">
        <v>3</v>
      </c>
      <c r="AH21" s="6">
        <v>1</v>
      </c>
    </row>
    <row r="22" spans="1:38" s="6" customFormat="1" ht="12.75">
      <c r="A22" s="6" t="s">
        <v>25</v>
      </c>
      <c r="B22" s="11">
        <f t="shared" si="0"/>
        <v>40</v>
      </c>
      <c r="D22" s="6">
        <v>1</v>
      </c>
      <c r="G22" s="6">
        <v>1</v>
      </c>
      <c r="H22" s="6">
        <v>2</v>
      </c>
      <c r="I22" s="6">
        <v>3</v>
      </c>
      <c r="J22" s="6">
        <v>4</v>
      </c>
      <c r="K22" s="6">
        <v>1</v>
      </c>
      <c r="M22" s="6">
        <v>1</v>
      </c>
      <c r="O22" s="6">
        <v>1</v>
      </c>
      <c r="Q22" s="6">
        <v>1</v>
      </c>
      <c r="S22" s="6">
        <v>5</v>
      </c>
      <c r="T22" s="6">
        <v>1</v>
      </c>
      <c r="U22" s="6">
        <v>2</v>
      </c>
      <c r="W22" s="6">
        <v>2</v>
      </c>
      <c r="Y22" s="6">
        <v>1</v>
      </c>
      <c r="Z22" s="6">
        <v>1</v>
      </c>
      <c r="AA22" s="6">
        <v>1</v>
      </c>
      <c r="AC22" s="6">
        <v>3</v>
      </c>
      <c r="AD22" s="6">
        <v>2</v>
      </c>
      <c r="AF22" s="6">
        <v>1</v>
      </c>
      <c r="AG22" s="6">
        <v>3</v>
      </c>
      <c r="AJ22" s="6">
        <v>1</v>
      </c>
      <c r="AK22" s="6">
        <v>1</v>
      </c>
      <c r="AL22" s="6">
        <v>1</v>
      </c>
    </row>
    <row r="23" spans="1:2" s="6" customFormat="1" ht="12.75">
      <c r="A23" s="6" t="s">
        <v>162</v>
      </c>
      <c r="B23" s="11">
        <f t="shared" si="0"/>
        <v>0</v>
      </c>
    </row>
    <row r="24" spans="1:54" ht="12.75">
      <c r="A24" s="8" t="s">
        <v>144</v>
      </c>
      <c r="B24" s="9">
        <f t="shared" si="0"/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45" ht="12.75">
      <c r="A25" s="3" t="s">
        <v>18</v>
      </c>
      <c r="B25" s="9">
        <f t="shared" si="0"/>
        <v>0</v>
      </c>
      <c r="AS25" s="8"/>
    </row>
    <row r="26" spans="1:45" ht="12.75">
      <c r="A26" s="3" t="s">
        <v>74</v>
      </c>
      <c r="B26" s="9">
        <f t="shared" si="0"/>
        <v>3</v>
      </c>
      <c r="W26" s="3">
        <v>1</v>
      </c>
      <c r="Y26" s="8"/>
      <c r="AD26" s="3">
        <v>1</v>
      </c>
      <c r="AK26" s="3">
        <v>1</v>
      </c>
      <c r="AS26" s="8"/>
    </row>
    <row r="27" spans="1:12" s="7" customFormat="1" ht="12.75">
      <c r="A27" s="7" t="s">
        <v>19</v>
      </c>
      <c r="B27" s="10">
        <f t="shared" si="0"/>
        <v>5</v>
      </c>
      <c r="J27" s="7">
        <v>3</v>
      </c>
      <c r="K27" s="7">
        <v>1</v>
      </c>
      <c r="L27" s="7">
        <v>1</v>
      </c>
    </row>
    <row r="28" spans="1:31" s="7" customFormat="1" ht="12.75">
      <c r="A28" s="7" t="s">
        <v>80</v>
      </c>
      <c r="B28" s="10">
        <f t="shared" si="0"/>
        <v>3</v>
      </c>
      <c r="L28" s="7">
        <v>1</v>
      </c>
      <c r="AE28" s="7">
        <v>2</v>
      </c>
    </row>
    <row r="29" spans="1:2" s="7" customFormat="1" ht="12.75">
      <c r="A29" s="7" t="s">
        <v>138</v>
      </c>
      <c r="B29" s="10">
        <f t="shared" si="0"/>
        <v>0</v>
      </c>
    </row>
    <row r="30" spans="1:2" s="7" customFormat="1" ht="12.75">
      <c r="A30" s="7" t="s">
        <v>1</v>
      </c>
      <c r="B30" s="10">
        <f t="shared" si="0"/>
        <v>0</v>
      </c>
    </row>
    <row r="31" spans="1:2" s="7" customFormat="1" ht="12.75">
      <c r="A31" s="7" t="s">
        <v>85</v>
      </c>
      <c r="B31" s="10">
        <f>SUM(C31:BB31)</f>
        <v>0</v>
      </c>
    </row>
    <row r="32" spans="1:2" s="7" customFormat="1" ht="12.75">
      <c r="A32" s="7" t="s">
        <v>145</v>
      </c>
      <c r="B32" s="10">
        <f>SUM(C32:BB32)</f>
        <v>0</v>
      </c>
    </row>
    <row r="33" spans="1:29" s="7" customFormat="1" ht="12.75">
      <c r="A33" s="7" t="s">
        <v>146</v>
      </c>
      <c r="B33" s="10">
        <f>SUM(C33:BB33)</f>
        <v>1</v>
      </c>
      <c r="AC33" s="7">
        <v>1</v>
      </c>
    </row>
    <row r="34" spans="1:2" s="7" customFormat="1" ht="12.75">
      <c r="A34" s="7" t="s">
        <v>153</v>
      </c>
      <c r="B34" s="10">
        <f>SUM(C34:BB34)</f>
        <v>0</v>
      </c>
    </row>
    <row r="35" spans="1:21" s="7" customFormat="1" ht="12.75">
      <c r="A35" s="7" t="s">
        <v>143</v>
      </c>
      <c r="B35" s="10"/>
      <c r="U35" s="7">
        <v>1</v>
      </c>
    </row>
    <row r="36" spans="1:54" ht="12.75">
      <c r="A36" s="3" t="s">
        <v>173</v>
      </c>
      <c r="B36" s="9">
        <f>SUM(B2:B35)</f>
        <v>1365</v>
      </c>
      <c r="C36" s="9">
        <f aca="true" t="shared" si="1" ref="C36:BB36">SUM(C2:C35)</f>
        <v>31</v>
      </c>
      <c r="D36" s="9">
        <f t="shared" si="1"/>
        <v>134</v>
      </c>
      <c r="E36" s="9">
        <f t="shared" si="1"/>
        <v>31</v>
      </c>
      <c r="F36" s="9">
        <f t="shared" si="1"/>
        <v>58</v>
      </c>
      <c r="G36" s="9">
        <f t="shared" si="1"/>
        <v>108</v>
      </c>
      <c r="H36" s="9">
        <f t="shared" si="1"/>
        <v>82</v>
      </c>
      <c r="I36" s="9">
        <f t="shared" si="1"/>
        <v>37</v>
      </c>
      <c r="J36" s="9">
        <f t="shared" si="1"/>
        <v>46</v>
      </c>
      <c r="K36" s="9">
        <f t="shared" si="1"/>
        <v>44</v>
      </c>
      <c r="L36" s="9">
        <f t="shared" si="1"/>
        <v>47</v>
      </c>
      <c r="M36" s="9">
        <f t="shared" si="1"/>
        <v>39</v>
      </c>
      <c r="N36" s="9">
        <f t="shared" si="1"/>
        <v>78</v>
      </c>
      <c r="O36" s="9">
        <f t="shared" si="1"/>
        <v>68</v>
      </c>
      <c r="P36" s="9">
        <f t="shared" si="1"/>
        <v>4</v>
      </c>
      <c r="Q36" s="9">
        <f t="shared" si="1"/>
        <v>50</v>
      </c>
      <c r="R36" s="9">
        <f t="shared" si="1"/>
        <v>44</v>
      </c>
      <c r="S36" s="9">
        <f t="shared" si="1"/>
        <v>31</v>
      </c>
      <c r="T36" s="9">
        <f t="shared" si="1"/>
        <v>31</v>
      </c>
      <c r="U36" s="9">
        <f t="shared" si="1"/>
        <v>63</v>
      </c>
      <c r="V36" s="9">
        <f t="shared" si="1"/>
        <v>1</v>
      </c>
      <c r="W36" s="9">
        <f t="shared" si="1"/>
        <v>37</v>
      </c>
      <c r="X36" s="9">
        <f t="shared" si="1"/>
        <v>22</v>
      </c>
      <c r="Y36" s="9">
        <f t="shared" si="1"/>
        <v>38</v>
      </c>
      <c r="Z36" s="9">
        <f t="shared" si="1"/>
        <v>24</v>
      </c>
      <c r="AA36" s="9">
        <f t="shared" si="1"/>
        <v>24</v>
      </c>
      <c r="AB36" s="9">
        <f t="shared" si="1"/>
        <v>17</v>
      </c>
      <c r="AC36" s="9">
        <f t="shared" si="1"/>
        <v>30</v>
      </c>
      <c r="AD36" s="9">
        <f t="shared" si="1"/>
        <v>8</v>
      </c>
      <c r="AE36" s="9">
        <f t="shared" si="1"/>
        <v>24</v>
      </c>
      <c r="AF36" s="9">
        <f t="shared" si="1"/>
        <v>13</v>
      </c>
      <c r="AG36" s="9">
        <f t="shared" si="1"/>
        <v>12</v>
      </c>
      <c r="AH36" s="9">
        <f t="shared" si="1"/>
        <v>15</v>
      </c>
      <c r="AI36" s="9">
        <f t="shared" si="1"/>
        <v>19</v>
      </c>
      <c r="AJ36" s="9">
        <f t="shared" si="1"/>
        <v>12</v>
      </c>
      <c r="AK36" s="9">
        <f t="shared" si="1"/>
        <v>12</v>
      </c>
      <c r="AL36" s="9">
        <f t="shared" si="1"/>
        <v>17</v>
      </c>
      <c r="AM36" s="9">
        <f t="shared" si="1"/>
        <v>14</v>
      </c>
      <c r="AN36" s="9">
        <f t="shared" si="1"/>
        <v>0</v>
      </c>
      <c r="AO36" s="9">
        <f t="shared" si="1"/>
        <v>0</v>
      </c>
      <c r="AP36" s="9">
        <f t="shared" si="1"/>
        <v>0</v>
      </c>
      <c r="AQ36" s="9">
        <f t="shared" si="1"/>
        <v>0</v>
      </c>
      <c r="AR36" s="9">
        <f t="shared" si="1"/>
        <v>0</v>
      </c>
      <c r="AS36" s="9">
        <f t="shared" si="1"/>
        <v>0</v>
      </c>
      <c r="AT36" s="9">
        <f t="shared" si="1"/>
        <v>0</v>
      </c>
      <c r="AU36" s="9">
        <f t="shared" si="1"/>
        <v>0</v>
      </c>
      <c r="AV36" s="9">
        <f t="shared" si="1"/>
        <v>0</v>
      </c>
      <c r="AW36" s="9">
        <f t="shared" si="1"/>
        <v>0</v>
      </c>
      <c r="AX36" s="9">
        <f t="shared" si="1"/>
        <v>0</v>
      </c>
      <c r="AY36" s="9">
        <f t="shared" si="1"/>
        <v>0</v>
      </c>
      <c r="AZ36" s="9">
        <f t="shared" si="1"/>
        <v>0</v>
      </c>
      <c r="BA36" s="9">
        <f t="shared" si="1"/>
        <v>0</v>
      </c>
      <c r="BB36" s="9">
        <f t="shared" si="1"/>
        <v>0</v>
      </c>
    </row>
    <row r="37" spans="1:54" ht="13.5" thickBot="1">
      <c r="A37" s="14" t="s">
        <v>140</v>
      </c>
      <c r="B37" s="15">
        <v>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1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>
        <v>1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8"/>
      <c r="AZ37" s="8"/>
      <c r="BA37" s="8"/>
      <c r="BB37" s="8"/>
    </row>
    <row r="38" ht="15.75" customHeight="1">
      <c r="A38" s="3" t="s">
        <v>139</v>
      </c>
    </row>
    <row r="39" spans="1:54" ht="12.75">
      <c r="A39" s="3" t="s">
        <v>168</v>
      </c>
      <c r="B39" s="9">
        <f>SUM(C39:BB39)</f>
        <v>1288</v>
      </c>
      <c r="C39" s="3">
        <f>SUM(C2:C9)</f>
        <v>31</v>
      </c>
      <c r="D39" s="3">
        <f aca="true" t="shared" si="2" ref="D39:BB39">SUM(D2:D9)</f>
        <v>133</v>
      </c>
      <c r="E39" s="3">
        <f t="shared" si="2"/>
        <v>30</v>
      </c>
      <c r="F39" s="3">
        <f t="shared" si="2"/>
        <v>57</v>
      </c>
      <c r="G39" s="3">
        <f t="shared" si="2"/>
        <v>107</v>
      </c>
      <c r="H39" s="3">
        <f t="shared" si="2"/>
        <v>79</v>
      </c>
      <c r="I39" s="3">
        <f t="shared" si="2"/>
        <v>31</v>
      </c>
      <c r="J39" s="3">
        <f t="shared" si="2"/>
        <v>39</v>
      </c>
      <c r="K39" s="3">
        <f t="shared" si="2"/>
        <v>42</v>
      </c>
      <c r="L39" s="3">
        <f t="shared" si="2"/>
        <v>44</v>
      </c>
      <c r="M39" s="3">
        <f t="shared" si="2"/>
        <v>38</v>
      </c>
      <c r="N39" s="3">
        <f t="shared" si="2"/>
        <v>78</v>
      </c>
      <c r="O39" s="3">
        <f t="shared" si="2"/>
        <v>67</v>
      </c>
      <c r="P39" s="3">
        <f t="shared" si="2"/>
        <v>4</v>
      </c>
      <c r="Q39" s="3">
        <f t="shared" si="2"/>
        <v>48</v>
      </c>
      <c r="R39" s="3">
        <f t="shared" si="2"/>
        <v>43</v>
      </c>
      <c r="S39" s="3">
        <f t="shared" si="2"/>
        <v>26</v>
      </c>
      <c r="T39" s="3">
        <f t="shared" si="2"/>
        <v>29</v>
      </c>
      <c r="U39" s="3">
        <f t="shared" si="2"/>
        <v>60</v>
      </c>
      <c r="V39" s="3">
        <f t="shared" si="2"/>
        <v>1</v>
      </c>
      <c r="W39" s="3">
        <f t="shared" si="2"/>
        <v>33</v>
      </c>
      <c r="X39" s="3">
        <f t="shared" si="2"/>
        <v>19</v>
      </c>
      <c r="Y39" s="3">
        <f t="shared" si="2"/>
        <v>36</v>
      </c>
      <c r="Z39" s="3">
        <f t="shared" si="2"/>
        <v>23</v>
      </c>
      <c r="AA39" s="3">
        <f t="shared" si="2"/>
        <v>23</v>
      </c>
      <c r="AB39" s="3">
        <f t="shared" si="2"/>
        <v>17</v>
      </c>
      <c r="AC39" s="3">
        <f t="shared" si="2"/>
        <v>23</v>
      </c>
      <c r="AD39" s="3">
        <f t="shared" si="2"/>
        <v>4</v>
      </c>
      <c r="AE39" s="3">
        <f t="shared" si="2"/>
        <v>19</v>
      </c>
      <c r="AF39" s="3">
        <f t="shared" si="2"/>
        <v>12</v>
      </c>
      <c r="AG39" s="3">
        <f t="shared" si="2"/>
        <v>9</v>
      </c>
      <c r="AH39" s="3">
        <f t="shared" si="2"/>
        <v>14</v>
      </c>
      <c r="AI39" s="3">
        <f t="shared" si="2"/>
        <v>19</v>
      </c>
      <c r="AJ39" s="3">
        <f t="shared" si="2"/>
        <v>11</v>
      </c>
      <c r="AK39" s="3">
        <f t="shared" si="2"/>
        <v>10</v>
      </c>
      <c r="AL39" s="3">
        <f t="shared" si="2"/>
        <v>15</v>
      </c>
      <c r="AM39" s="3">
        <f t="shared" si="2"/>
        <v>14</v>
      </c>
      <c r="AN39" s="3">
        <f t="shared" si="2"/>
        <v>0</v>
      </c>
      <c r="AO39" s="3">
        <f t="shared" si="2"/>
        <v>0</v>
      </c>
      <c r="AP39" s="3">
        <f t="shared" si="2"/>
        <v>0</v>
      </c>
      <c r="AQ39" s="3">
        <f t="shared" si="2"/>
        <v>0</v>
      </c>
      <c r="AR39" s="3">
        <f t="shared" si="2"/>
        <v>0</v>
      </c>
      <c r="AS39" s="3">
        <f t="shared" si="2"/>
        <v>0</v>
      </c>
      <c r="AT39" s="3">
        <f t="shared" si="2"/>
        <v>0</v>
      </c>
      <c r="AU39" s="3">
        <f t="shared" si="2"/>
        <v>0</v>
      </c>
      <c r="AV39" s="3">
        <f t="shared" si="2"/>
        <v>0</v>
      </c>
      <c r="AW39" s="3">
        <f t="shared" si="2"/>
        <v>0</v>
      </c>
      <c r="AX39" s="3">
        <f t="shared" si="2"/>
        <v>0</v>
      </c>
      <c r="AY39" s="3">
        <f t="shared" si="2"/>
        <v>0</v>
      </c>
      <c r="AZ39" s="3">
        <f t="shared" si="2"/>
        <v>0</v>
      </c>
      <c r="BA39" s="3">
        <f t="shared" si="2"/>
        <v>0</v>
      </c>
      <c r="BB39" s="3">
        <f t="shared" si="2"/>
        <v>0</v>
      </c>
    </row>
    <row r="40" spans="1:54" ht="12.75">
      <c r="A40" s="6" t="s">
        <v>170</v>
      </c>
      <c r="B40" s="11">
        <f>SUM(B20:B23)</f>
        <v>59</v>
      </c>
      <c r="C40" s="11">
        <f aca="true" t="shared" si="3" ref="C40:BB40">SUM(C20:C23)</f>
        <v>0</v>
      </c>
      <c r="D40" s="11">
        <f t="shared" si="3"/>
        <v>1</v>
      </c>
      <c r="E40" s="11">
        <f t="shared" si="3"/>
        <v>1</v>
      </c>
      <c r="F40" s="11">
        <f t="shared" si="3"/>
        <v>0</v>
      </c>
      <c r="G40" s="11">
        <f t="shared" si="3"/>
        <v>1</v>
      </c>
      <c r="H40" s="11">
        <f t="shared" si="3"/>
        <v>2</v>
      </c>
      <c r="I40" s="11">
        <f t="shared" si="3"/>
        <v>5</v>
      </c>
      <c r="J40" s="11">
        <f t="shared" si="3"/>
        <v>4</v>
      </c>
      <c r="K40" s="11">
        <f t="shared" si="3"/>
        <v>1</v>
      </c>
      <c r="L40" s="11">
        <f t="shared" si="3"/>
        <v>1</v>
      </c>
      <c r="M40" s="11">
        <f t="shared" si="3"/>
        <v>1</v>
      </c>
      <c r="N40" s="11">
        <f t="shared" si="3"/>
        <v>0</v>
      </c>
      <c r="O40" s="11">
        <f t="shared" si="3"/>
        <v>1</v>
      </c>
      <c r="P40" s="11">
        <f t="shared" si="3"/>
        <v>0</v>
      </c>
      <c r="Q40" s="11">
        <f t="shared" si="3"/>
        <v>2</v>
      </c>
      <c r="R40" s="11">
        <f t="shared" si="3"/>
        <v>1</v>
      </c>
      <c r="S40" s="11">
        <f t="shared" si="3"/>
        <v>5</v>
      </c>
      <c r="T40" s="11">
        <f t="shared" si="3"/>
        <v>2</v>
      </c>
      <c r="U40" s="11">
        <f t="shared" si="3"/>
        <v>2</v>
      </c>
      <c r="V40" s="11">
        <f t="shared" si="3"/>
        <v>0</v>
      </c>
      <c r="W40" s="11">
        <f t="shared" si="3"/>
        <v>3</v>
      </c>
      <c r="X40" s="11">
        <f t="shared" si="3"/>
        <v>3</v>
      </c>
      <c r="Y40" s="11">
        <f t="shared" si="3"/>
        <v>2</v>
      </c>
      <c r="Z40" s="11">
        <f t="shared" si="3"/>
        <v>1</v>
      </c>
      <c r="AA40" s="11">
        <f t="shared" si="3"/>
        <v>1</v>
      </c>
      <c r="AB40" s="11">
        <f t="shared" si="3"/>
        <v>0</v>
      </c>
      <c r="AC40" s="11">
        <f t="shared" si="3"/>
        <v>4</v>
      </c>
      <c r="AD40" s="11">
        <f t="shared" si="3"/>
        <v>3</v>
      </c>
      <c r="AE40" s="11">
        <f t="shared" si="3"/>
        <v>3</v>
      </c>
      <c r="AF40" s="11">
        <f t="shared" si="3"/>
        <v>1</v>
      </c>
      <c r="AG40" s="11">
        <f t="shared" si="3"/>
        <v>3</v>
      </c>
      <c r="AH40" s="11">
        <f t="shared" si="3"/>
        <v>1</v>
      </c>
      <c r="AI40" s="11">
        <f t="shared" si="3"/>
        <v>0</v>
      </c>
      <c r="AJ40" s="11">
        <f t="shared" si="3"/>
        <v>1</v>
      </c>
      <c r="AK40" s="11">
        <f t="shared" si="3"/>
        <v>1</v>
      </c>
      <c r="AL40" s="11">
        <f t="shared" si="3"/>
        <v>2</v>
      </c>
      <c r="AM40" s="11">
        <f t="shared" si="3"/>
        <v>0</v>
      </c>
      <c r="AN40" s="11">
        <f t="shared" si="3"/>
        <v>0</v>
      </c>
      <c r="AO40" s="11">
        <f t="shared" si="3"/>
        <v>0</v>
      </c>
      <c r="AP40" s="11">
        <f t="shared" si="3"/>
        <v>0</v>
      </c>
      <c r="AQ40" s="11">
        <f t="shared" si="3"/>
        <v>0</v>
      </c>
      <c r="AR40" s="11">
        <f t="shared" si="3"/>
        <v>0</v>
      </c>
      <c r="AS40" s="11">
        <f t="shared" si="3"/>
        <v>0</v>
      </c>
      <c r="AT40" s="11">
        <f t="shared" si="3"/>
        <v>0</v>
      </c>
      <c r="AU40" s="11">
        <f t="shared" si="3"/>
        <v>0</v>
      </c>
      <c r="AV40" s="11">
        <f t="shared" si="3"/>
        <v>0</v>
      </c>
      <c r="AW40" s="11">
        <f t="shared" si="3"/>
        <v>0</v>
      </c>
      <c r="AX40" s="11">
        <f t="shared" si="3"/>
        <v>0</v>
      </c>
      <c r="AY40" s="11">
        <f t="shared" si="3"/>
        <v>0</v>
      </c>
      <c r="AZ40" s="11">
        <f t="shared" si="3"/>
        <v>0</v>
      </c>
      <c r="BA40" s="11">
        <f t="shared" si="3"/>
        <v>0</v>
      </c>
      <c r="BB40" s="11">
        <f t="shared" si="3"/>
        <v>0</v>
      </c>
    </row>
    <row r="41" spans="1:54" ht="12.75">
      <c r="A41" s="113" t="s">
        <v>171</v>
      </c>
      <c r="B41" s="114">
        <f>SUM(C41:BB41)</f>
        <v>526</v>
      </c>
      <c r="C41" s="113"/>
      <c r="D41" s="113"/>
      <c r="E41" s="113"/>
      <c r="F41" s="113">
        <v>132</v>
      </c>
      <c r="G41" s="113">
        <v>59</v>
      </c>
      <c r="H41" s="113"/>
      <c r="I41" s="113">
        <v>31</v>
      </c>
      <c r="J41" s="113">
        <v>51</v>
      </c>
      <c r="K41" s="113">
        <v>132</v>
      </c>
      <c r="L41" s="113"/>
      <c r="M41" s="113"/>
      <c r="N41" s="113"/>
      <c r="O41" s="113"/>
      <c r="P41" s="113"/>
      <c r="Q41" s="113"/>
      <c r="R41" s="113"/>
      <c r="S41" s="113"/>
      <c r="T41" s="113">
        <v>43</v>
      </c>
      <c r="U41" s="113"/>
      <c r="V41" s="113">
        <v>78</v>
      </c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</row>
    <row r="42" spans="1:54" ht="12.75">
      <c r="A42" s="113" t="s">
        <v>174</v>
      </c>
      <c r="B42" s="114"/>
      <c r="C42" s="113"/>
      <c r="D42" s="113"/>
      <c r="E42" s="113"/>
      <c r="F42" s="113"/>
      <c r="G42" s="113"/>
      <c r="H42" s="113"/>
      <c r="I42" s="113"/>
      <c r="J42" s="113"/>
      <c r="K42" s="113">
        <v>4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>
        <v>6</v>
      </c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</row>
    <row r="43" spans="1:20" s="7" customFormat="1" ht="12.75">
      <c r="A43" s="7" t="s">
        <v>177</v>
      </c>
      <c r="B43" s="10"/>
      <c r="H43" s="7">
        <v>1</v>
      </c>
      <c r="I43" s="7">
        <v>3</v>
      </c>
      <c r="N43" s="7">
        <v>3</v>
      </c>
      <c r="P43" s="7">
        <v>3</v>
      </c>
      <c r="T43" s="7">
        <v>3</v>
      </c>
    </row>
    <row r="44" spans="1:11" ht="12.75">
      <c r="A44" s="3" t="s">
        <v>175</v>
      </c>
      <c r="K44" s="3">
        <v>1</v>
      </c>
    </row>
    <row r="45" spans="1:19" ht="12.75">
      <c r="A45" s="3" t="s">
        <v>178</v>
      </c>
      <c r="S45" s="3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workbookViewId="0" topLeftCell="A1">
      <pane ySplit="1530" topLeftCell="BM34" activePane="bottomLeft" state="split"/>
      <selection pane="topLeft" activeCell="B2" sqref="B2"/>
      <selection pane="bottomLeft" activeCell="AB37" sqref="AB37"/>
    </sheetView>
  </sheetViews>
  <sheetFormatPr defaultColWidth="11.421875" defaultRowHeight="12.75"/>
  <cols>
    <col min="1" max="2" width="6.00390625" style="2" customWidth="1"/>
    <col min="3" max="4" width="4.57421875" style="23" customWidth="1"/>
    <col min="5" max="9" width="3.7109375" style="23" customWidth="1"/>
    <col min="10" max="11" width="3.7109375" style="19" customWidth="1"/>
    <col min="12" max="13" width="3.7109375" style="23" customWidth="1"/>
    <col min="14" max="15" width="4.57421875" style="23" customWidth="1"/>
    <col min="16" max="20" width="3.7109375" style="23" customWidth="1"/>
    <col min="21" max="21" width="3.57421875" style="23" customWidth="1"/>
    <col min="22" max="22" width="5.421875" style="23" customWidth="1"/>
    <col min="23" max="24" width="3.7109375" style="23" customWidth="1"/>
    <col min="25" max="25" width="4.421875" style="23" customWidth="1"/>
    <col min="26" max="26" width="4.28125" style="23" customWidth="1"/>
    <col min="27" max="30" width="3.7109375" style="23" customWidth="1"/>
    <col min="31" max="31" width="4.8515625" style="24" customWidth="1"/>
    <col min="32" max="32" width="2.7109375" style="23" customWidth="1"/>
    <col min="33" max="16384" width="9.140625" style="23" customWidth="1"/>
  </cols>
  <sheetData>
    <row r="1" spans="1:32" s="17" customFormat="1" ht="62.25" customHeight="1">
      <c r="A1" s="72" t="s">
        <v>66</v>
      </c>
      <c r="B1" s="72" t="s">
        <v>185</v>
      </c>
      <c r="C1" s="91" t="s">
        <v>22</v>
      </c>
      <c r="D1" s="31" t="s">
        <v>88</v>
      </c>
      <c r="E1" s="91" t="s">
        <v>18</v>
      </c>
      <c r="F1" s="73" t="s">
        <v>7</v>
      </c>
      <c r="G1" s="91" t="s">
        <v>67</v>
      </c>
      <c r="H1" s="73" t="s">
        <v>68</v>
      </c>
      <c r="I1" s="91" t="s">
        <v>92</v>
      </c>
      <c r="J1" s="75" t="s">
        <v>90</v>
      </c>
      <c r="K1" s="75" t="s">
        <v>143</v>
      </c>
      <c r="L1" s="91" t="s">
        <v>69</v>
      </c>
      <c r="M1" s="73" t="s">
        <v>70</v>
      </c>
      <c r="N1" s="91" t="s">
        <v>71</v>
      </c>
      <c r="O1" s="74" t="s">
        <v>160</v>
      </c>
      <c r="P1" s="91" t="s">
        <v>72</v>
      </c>
      <c r="Q1" s="73" t="s">
        <v>91</v>
      </c>
      <c r="R1" s="73" t="s">
        <v>166</v>
      </c>
      <c r="S1" s="91" t="s">
        <v>73</v>
      </c>
      <c r="T1" s="73" t="s">
        <v>74</v>
      </c>
      <c r="U1" s="91" t="s">
        <v>75</v>
      </c>
      <c r="V1" s="73" t="s">
        <v>76</v>
      </c>
      <c r="W1" s="91" t="s">
        <v>159</v>
      </c>
      <c r="X1" s="74" t="s">
        <v>77</v>
      </c>
      <c r="Y1" s="91" t="s">
        <v>24</v>
      </c>
      <c r="Z1" s="74" t="s">
        <v>78</v>
      </c>
      <c r="AA1" s="73" t="s">
        <v>79</v>
      </c>
      <c r="AB1" s="74" t="s">
        <v>80</v>
      </c>
      <c r="AC1" s="91" t="s">
        <v>81</v>
      </c>
      <c r="AD1" s="76" t="s">
        <v>82</v>
      </c>
      <c r="AE1" s="77" t="s">
        <v>83</v>
      </c>
      <c r="AF1" s="100" t="s">
        <v>143</v>
      </c>
    </row>
    <row r="2" spans="1:33" s="19" customFormat="1" ht="12.75">
      <c r="A2" s="78" t="s">
        <v>9</v>
      </c>
      <c r="B2" s="78"/>
      <c r="C2" s="92"/>
      <c r="D2" s="79"/>
      <c r="E2" s="92"/>
      <c r="F2" s="79"/>
      <c r="G2" s="92"/>
      <c r="H2" s="79"/>
      <c r="I2" s="92"/>
      <c r="J2" s="79"/>
      <c r="K2" s="79"/>
      <c r="L2" s="92"/>
      <c r="M2" s="79"/>
      <c r="N2" s="92"/>
      <c r="O2" s="79"/>
      <c r="P2" s="92"/>
      <c r="Q2" s="79"/>
      <c r="R2" s="79"/>
      <c r="S2" s="92"/>
      <c r="T2" s="79"/>
      <c r="U2" s="92"/>
      <c r="V2" s="79">
        <v>22</v>
      </c>
      <c r="W2" s="92"/>
      <c r="X2" s="79"/>
      <c r="Y2" s="92"/>
      <c r="Z2" s="79"/>
      <c r="AA2" s="115"/>
      <c r="AB2" s="89"/>
      <c r="AC2" s="115"/>
      <c r="AD2" s="89"/>
      <c r="AE2" s="82">
        <f aca="true" t="shared" si="0" ref="AE2:AE14">SUM(B2:AD2)</f>
        <v>22</v>
      </c>
      <c r="AF2" s="30"/>
      <c r="AG2" s="30"/>
    </row>
    <row r="3" spans="1:32" s="19" customFormat="1" ht="12.75">
      <c r="A3" s="83" t="s">
        <v>10</v>
      </c>
      <c r="B3" s="83"/>
      <c r="C3" s="93">
        <v>8</v>
      </c>
      <c r="D3" s="84"/>
      <c r="E3" s="93"/>
      <c r="F3" s="84"/>
      <c r="G3" s="93"/>
      <c r="H3" s="84"/>
      <c r="I3" s="93"/>
      <c r="J3" s="84"/>
      <c r="K3" s="84"/>
      <c r="L3" s="93"/>
      <c r="M3" s="84"/>
      <c r="N3" s="93"/>
      <c r="O3" s="84"/>
      <c r="P3" s="93"/>
      <c r="Q3" s="84"/>
      <c r="R3" s="84"/>
      <c r="S3" s="93"/>
      <c r="T3" s="84"/>
      <c r="U3" s="93"/>
      <c r="V3" s="84">
        <v>83</v>
      </c>
      <c r="W3" s="93"/>
      <c r="X3" s="84"/>
      <c r="Y3" s="93">
        <v>5</v>
      </c>
      <c r="Z3" s="84">
        <v>6</v>
      </c>
      <c r="AA3" s="93"/>
      <c r="AB3" s="84"/>
      <c r="AC3" s="93"/>
      <c r="AD3" s="84"/>
      <c r="AE3" s="82">
        <f t="shared" si="0"/>
        <v>102</v>
      </c>
      <c r="AF3" s="30"/>
    </row>
    <row r="4" spans="1:33" s="19" customFormat="1" ht="12.75">
      <c r="A4" s="78" t="s">
        <v>11</v>
      </c>
      <c r="B4" s="78"/>
      <c r="C4" s="93">
        <v>4</v>
      </c>
      <c r="D4" s="82"/>
      <c r="E4" s="93"/>
      <c r="F4" s="82"/>
      <c r="G4" s="93"/>
      <c r="H4" s="82"/>
      <c r="I4" s="93"/>
      <c r="J4" s="82"/>
      <c r="K4" s="82"/>
      <c r="L4" s="93"/>
      <c r="M4" s="82">
        <v>1</v>
      </c>
      <c r="N4" s="93"/>
      <c r="O4" s="82"/>
      <c r="P4" s="93"/>
      <c r="Q4" s="82"/>
      <c r="R4" s="82"/>
      <c r="S4" s="93"/>
      <c r="T4" s="82"/>
      <c r="U4" s="93"/>
      <c r="V4" s="82">
        <v>18</v>
      </c>
      <c r="W4" s="93"/>
      <c r="X4" s="82"/>
      <c r="Y4" s="93">
        <v>1</v>
      </c>
      <c r="Z4" s="82"/>
      <c r="AA4" s="93"/>
      <c r="AB4" s="82"/>
      <c r="AC4" s="93"/>
      <c r="AD4" s="82">
        <v>1</v>
      </c>
      <c r="AE4" s="82">
        <f t="shared" si="0"/>
        <v>25</v>
      </c>
      <c r="AG4" s="30"/>
    </row>
    <row r="5" spans="1:31" s="20" customFormat="1" ht="12.75">
      <c r="A5" s="83" t="s">
        <v>12</v>
      </c>
      <c r="B5" s="83"/>
      <c r="C5" s="93">
        <v>1</v>
      </c>
      <c r="D5" s="84"/>
      <c r="E5" s="93"/>
      <c r="F5" s="84"/>
      <c r="G5" s="93"/>
      <c r="H5" s="84"/>
      <c r="I5" s="93"/>
      <c r="J5" s="84"/>
      <c r="K5" s="84"/>
      <c r="L5" s="93"/>
      <c r="M5" s="84"/>
      <c r="N5" s="93"/>
      <c r="O5" s="84"/>
      <c r="P5" s="93"/>
      <c r="Q5" s="84"/>
      <c r="R5" s="84"/>
      <c r="S5" s="93"/>
      <c r="T5" s="84"/>
      <c r="U5" s="93"/>
      <c r="V5" s="84">
        <v>41</v>
      </c>
      <c r="W5" s="93"/>
      <c r="X5" s="84"/>
      <c r="Y5" s="93">
        <v>3</v>
      </c>
      <c r="Z5" s="84"/>
      <c r="AA5" s="93"/>
      <c r="AB5" s="84"/>
      <c r="AC5" s="93"/>
      <c r="AD5" s="84"/>
      <c r="AE5" s="82">
        <f t="shared" si="0"/>
        <v>45</v>
      </c>
    </row>
    <row r="6" spans="1:31" s="20" customFormat="1" ht="12.75">
      <c r="A6" s="78" t="s">
        <v>13</v>
      </c>
      <c r="B6" s="78"/>
      <c r="C6" s="93">
        <v>1</v>
      </c>
      <c r="D6" s="82"/>
      <c r="E6" s="93"/>
      <c r="F6" s="82"/>
      <c r="G6" s="93"/>
      <c r="H6" s="82"/>
      <c r="I6" s="93"/>
      <c r="J6" s="82"/>
      <c r="K6" s="82"/>
      <c r="L6" s="93"/>
      <c r="M6" s="82"/>
      <c r="N6" s="93">
        <v>1</v>
      </c>
      <c r="O6" s="82"/>
      <c r="P6" s="93"/>
      <c r="Q6" s="82"/>
      <c r="R6" s="82"/>
      <c r="S6" s="93"/>
      <c r="T6" s="82"/>
      <c r="U6" s="93"/>
      <c r="V6" s="82">
        <v>36</v>
      </c>
      <c r="W6" s="93"/>
      <c r="X6" s="82"/>
      <c r="Y6" s="93">
        <v>12</v>
      </c>
      <c r="Z6" s="82">
        <v>2</v>
      </c>
      <c r="AA6" s="93"/>
      <c r="AB6" s="82"/>
      <c r="AC6" s="93"/>
      <c r="AD6" s="82"/>
      <c r="AE6" s="82">
        <f t="shared" si="0"/>
        <v>52</v>
      </c>
    </row>
    <row r="7" spans="1:31" s="20" customFormat="1" ht="12.75">
      <c r="A7" s="83" t="s">
        <v>14</v>
      </c>
      <c r="B7" s="83"/>
      <c r="C7" s="93">
        <v>2</v>
      </c>
      <c r="D7" s="84"/>
      <c r="E7" s="93"/>
      <c r="F7" s="84"/>
      <c r="G7" s="93">
        <v>1</v>
      </c>
      <c r="H7" s="84"/>
      <c r="I7" s="93"/>
      <c r="J7" s="84"/>
      <c r="K7" s="84"/>
      <c r="L7" s="93"/>
      <c r="M7" s="84"/>
      <c r="N7" s="93">
        <v>2</v>
      </c>
      <c r="O7" s="84"/>
      <c r="P7" s="93"/>
      <c r="Q7" s="84"/>
      <c r="R7" s="84"/>
      <c r="S7" s="93"/>
      <c r="T7" s="84"/>
      <c r="U7" s="93"/>
      <c r="V7" s="84">
        <v>41</v>
      </c>
      <c r="W7" s="93"/>
      <c r="X7" s="84"/>
      <c r="Y7" s="93">
        <v>6</v>
      </c>
      <c r="Z7" s="84">
        <v>2</v>
      </c>
      <c r="AA7" s="93"/>
      <c r="AB7" s="84"/>
      <c r="AC7" s="93">
        <v>1</v>
      </c>
      <c r="AD7" s="84">
        <v>1</v>
      </c>
      <c r="AE7" s="82">
        <f t="shared" si="0"/>
        <v>56</v>
      </c>
    </row>
    <row r="8" spans="1:31" s="20" customFormat="1" ht="12.75">
      <c r="A8" s="78" t="s">
        <v>15</v>
      </c>
      <c r="B8" s="78"/>
      <c r="C8" s="93">
        <v>3</v>
      </c>
      <c r="D8" s="82"/>
      <c r="E8" s="93"/>
      <c r="F8" s="82"/>
      <c r="G8" s="93"/>
      <c r="H8" s="82"/>
      <c r="I8" s="93"/>
      <c r="J8" s="82"/>
      <c r="K8" s="82"/>
      <c r="L8" s="93"/>
      <c r="M8" s="82"/>
      <c r="N8" s="93">
        <v>2</v>
      </c>
      <c r="O8" s="82"/>
      <c r="P8" s="93"/>
      <c r="Q8" s="82"/>
      <c r="R8" s="82"/>
      <c r="S8" s="93"/>
      <c r="T8" s="82"/>
      <c r="U8" s="93"/>
      <c r="V8" s="82">
        <v>13</v>
      </c>
      <c r="W8" s="93"/>
      <c r="X8" s="82"/>
      <c r="Y8" s="93">
        <v>6</v>
      </c>
      <c r="Z8" s="82"/>
      <c r="AA8" s="93"/>
      <c r="AB8" s="82"/>
      <c r="AC8" s="93"/>
      <c r="AD8" s="82"/>
      <c r="AE8" s="82">
        <f t="shared" si="0"/>
        <v>24</v>
      </c>
    </row>
    <row r="9" spans="1:31" s="19" customFormat="1" ht="12.75">
      <c r="A9" s="83" t="s">
        <v>16</v>
      </c>
      <c r="B9" s="83"/>
      <c r="C9" s="93">
        <v>1</v>
      </c>
      <c r="D9" s="84"/>
      <c r="E9" s="93"/>
      <c r="F9" s="84"/>
      <c r="G9" s="93"/>
      <c r="H9" s="84"/>
      <c r="I9" s="93"/>
      <c r="J9" s="84"/>
      <c r="K9" s="84"/>
      <c r="L9" s="93"/>
      <c r="M9" s="84"/>
      <c r="N9" s="93"/>
      <c r="O9" s="84"/>
      <c r="P9" s="93">
        <v>3</v>
      </c>
      <c r="Q9" s="84"/>
      <c r="R9" s="84"/>
      <c r="S9" s="93"/>
      <c r="T9" s="84"/>
      <c r="U9" s="93"/>
      <c r="V9" s="84">
        <v>24</v>
      </c>
      <c r="W9" s="93"/>
      <c r="X9" s="84"/>
      <c r="Y9" s="93">
        <v>6</v>
      </c>
      <c r="Z9" s="84">
        <v>1</v>
      </c>
      <c r="AA9" s="93"/>
      <c r="AB9" s="84"/>
      <c r="AC9" s="93"/>
      <c r="AD9" s="84"/>
      <c r="AE9" s="82">
        <f t="shared" si="0"/>
        <v>35</v>
      </c>
    </row>
    <row r="10" spans="1:31" s="20" customFormat="1" ht="12.75">
      <c r="A10" s="78" t="s">
        <v>17</v>
      </c>
      <c r="B10" s="78"/>
      <c r="C10" s="93">
        <v>1</v>
      </c>
      <c r="D10" s="82"/>
      <c r="E10" s="93"/>
      <c r="F10" s="82">
        <v>1</v>
      </c>
      <c r="G10" s="93">
        <v>1</v>
      </c>
      <c r="H10" s="82"/>
      <c r="I10" s="93"/>
      <c r="J10" s="82"/>
      <c r="K10" s="82"/>
      <c r="L10" s="93"/>
      <c r="M10" s="82"/>
      <c r="N10" s="93"/>
      <c r="O10" s="82"/>
      <c r="P10" s="93">
        <v>1</v>
      </c>
      <c r="Q10" s="82"/>
      <c r="R10" s="82"/>
      <c r="S10" s="93"/>
      <c r="T10" s="82"/>
      <c r="U10" s="93"/>
      <c r="V10" s="82">
        <v>21</v>
      </c>
      <c r="W10" s="93"/>
      <c r="X10" s="82"/>
      <c r="Y10" s="93">
        <v>5</v>
      </c>
      <c r="Z10" s="82">
        <v>3</v>
      </c>
      <c r="AA10" s="93"/>
      <c r="AB10" s="82"/>
      <c r="AC10" s="93"/>
      <c r="AD10" s="82"/>
      <c r="AE10" s="82">
        <f t="shared" si="0"/>
        <v>33</v>
      </c>
    </row>
    <row r="11" spans="1:31" s="20" customFormat="1" ht="12.75">
      <c r="A11" s="83" t="s">
        <v>21</v>
      </c>
      <c r="B11" s="83"/>
      <c r="C11" s="93"/>
      <c r="D11" s="84"/>
      <c r="E11" s="93"/>
      <c r="F11" s="84"/>
      <c r="G11" s="93"/>
      <c r="H11" s="84"/>
      <c r="I11" s="93"/>
      <c r="J11" s="84"/>
      <c r="K11" s="84"/>
      <c r="L11" s="93"/>
      <c r="M11" s="84"/>
      <c r="N11" s="93"/>
      <c r="O11" s="84"/>
      <c r="P11" s="93"/>
      <c r="Q11" s="84"/>
      <c r="R11" s="84"/>
      <c r="S11" s="93"/>
      <c r="T11" s="84"/>
      <c r="U11" s="93"/>
      <c r="V11" s="84"/>
      <c r="W11" s="93"/>
      <c r="X11" s="84"/>
      <c r="Y11" s="93"/>
      <c r="Z11" s="84"/>
      <c r="AA11" s="93"/>
      <c r="AB11" s="84"/>
      <c r="AC11" s="93"/>
      <c r="AD11" s="84"/>
      <c r="AE11" s="82">
        <f t="shared" si="0"/>
        <v>0</v>
      </c>
    </row>
    <row r="12" spans="1:31" s="21" customFormat="1" ht="15.75">
      <c r="A12" s="78" t="s">
        <v>20</v>
      </c>
      <c r="B12" s="78"/>
      <c r="C12" s="93">
        <v>2</v>
      </c>
      <c r="D12" s="82"/>
      <c r="E12" s="93"/>
      <c r="F12" s="82"/>
      <c r="G12" s="93"/>
      <c r="H12" s="82"/>
      <c r="I12" s="93"/>
      <c r="J12" s="82"/>
      <c r="K12" s="82"/>
      <c r="L12" s="93"/>
      <c r="M12" s="82"/>
      <c r="N12" s="93">
        <v>1</v>
      </c>
      <c r="O12" s="82"/>
      <c r="P12" s="93"/>
      <c r="Q12" s="82"/>
      <c r="R12" s="82"/>
      <c r="S12" s="93"/>
      <c r="T12" s="82"/>
      <c r="U12" s="93"/>
      <c r="V12" s="82">
        <v>15</v>
      </c>
      <c r="W12" s="93"/>
      <c r="X12" s="82"/>
      <c r="Y12" s="93">
        <v>8</v>
      </c>
      <c r="Z12" s="82"/>
      <c r="AA12" s="93"/>
      <c r="AB12" s="82"/>
      <c r="AC12" s="93"/>
      <c r="AD12" s="82"/>
      <c r="AE12" s="82">
        <f t="shared" si="0"/>
        <v>26</v>
      </c>
    </row>
    <row r="13" spans="1:31" s="21" customFormat="1" ht="15.75">
      <c r="A13" s="83" t="s">
        <v>26</v>
      </c>
      <c r="B13" s="83"/>
      <c r="C13" s="93">
        <v>3</v>
      </c>
      <c r="D13" s="84"/>
      <c r="E13" s="93"/>
      <c r="F13" s="84"/>
      <c r="G13" s="93"/>
      <c r="H13" s="84">
        <v>1</v>
      </c>
      <c r="I13" s="93"/>
      <c r="J13" s="84"/>
      <c r="K13" s="84"/>
      <c r="L13" s="93"/>
      <c r="M13" s="84"/>
      <c r="N13" s="93"/>
      <c r="O13" s="84"/>
      <c r="P13" s="93"/>
      <c r="Q13" s="84"/>
      <c r="R13" s="84"/>
      <c r="S13" s="93"/>
      <c r="T13" s="84"/>
      <c r="U13" s="93"/>
      <c r="V13" s="84">
        <v>58</v>
      </c>
      <c r="W13" s="93"/>
      <c r="X13" s="84"/>
      <c r="Y13" s="93">
        <v>5</v>
      </c>
      <c r="Z13" s="84">
        <v>2</v>
      </c>
      <c r="AA13" s="93"/>
      <c r="AB13" s="84"/>
      <c r="AC13" s="93"/>
      <c r="AD13" s="84">
        <v>2</v>
      </c>
      <c r="AE13" s="82">
        <f t="shared" si="0"/>
        <v>71</v>
      </c>
    </row>
    <row r="14" spans="1:31" s="21" customFormat="1" ht="15.75">
      <c r="A14" s="78" t="s">
        <v>27</v>
      </c>
      <c r="B14" s="78"/>
      <c r="C14" s="93">
        <v>1</v>
      </c>
      <c r="D14" s="82"/>
      <c r="E14" s="93"/>
      <c r="F14" s="82"/>
      <c r="G14" s="93"/>
      <c r="H14" s="82"/>
      <c r="I14" s="93"/>
      <c r="J14" s="82"/>
      <c r="K14" s="82"/>
      <c r="L14" s="93"/>
      <c r="M14" s="82"/>
      <c r="N14" s="93"/>
      <c r="O14" s="82"/>
      <c r="P14" s="93"/>
      <c r="Q14" s="82"/>
      <c r="R14" s="82"/>
      <c r="S14" s="93"/>
      <c r="T14" s="82"/>
      <c r="U14" s="93"/>
      <c r="V14" s="82">
        <v>43</v>
      </c>
      <c r="W14" s="93"/>
      <c r="X14" s="82"/>
      <c r="Y14" s="93">
        <v>7</v>
      </c>
      <c r="Z14" s="82">
        <v>2</v>
      </c>
      <c r="AA14" s="93"/>
      <c r="AB14" s="82"/>
      <c r="AC14" s="93"/>
      <c r="AD14" s="82"/>
      <c r="AE14" s="82">
        <f t="shared" si="0"/>
        <v>53</v>
      </c>
    </row>
    <row r="15" spans="1:31" s="21" customFormat="1" ht="15.75">
      <c r="A15" s="83" t="s">
        <v>28</v>
      </c>
      <c r="B15" s="83"/>
      <c r="C15" s="93" t="s">
        <v>176</v>
      </c>
      <c r="D15" s="84"/>
      <c r="E15" s="93"/>
      <c r="F15" s="84"/>
      <c r="G15" s="93"/>
      <c r="H15" s="84"/>
      <c r="I15" s="93"/>
      <c r="J15" s="84"/>
      <c r="K15" s="84"/>
      <c r="L15" s="93"/>
      <c r="M15" s="84"/>
      <c r="N15" s="93"/>
      <c r="O15" s="84"/>
      <c r="P15" s="93"/>
      <c r="Q15" s="84"/>
      <c r="R15" s="84"/>
      <c r="S15" s="93"/>
      <c r="T15" s="84"/>
      <c r="U15" s="93"/>
      <c r="V15" s="84">
        <v>1</v>
      </c>
      <c r="W15" s="93"/>
      <c r="X15" s="84"/>
      <c r="Y15" s="93">
        <v>2</v>
      </c>
      <c r="Z15" s="84">
        <v>1</v>
      </c>
      <c r="AA15" s="93"/>
      <c r="AB15" s="84"/>
      <c r="AC15" s="93"/>
      <c r="AD15" s="84"/>
      <c r="AE15" s="82">
        <f aca="true" t="shared" si="1" ref="AE15:AE53">SUM(B15:AD15)</f>
        <v>4</v>
      </c>
    </row>
    <row r="16" spans="1:31" s="21" customFormat="1" ht="15.75">
      <c r="A16" s="78" t="s">
        <v>29</v>
      </c>
      <c r="B16" s="78"/>
      <c r="C16" s="93">
        <v>2</v>
      </c>
      <c r="D16" s="82"/>
      <c r="E16" s="93"/>
      <c r="F16" s="82"/>
      <c r="G16" s="93">
        <v>1</v>
      </c>
      <c r="H16" s="82"/>
      <c r="I16" s="93"/>
      <c r="J16" s="82"/>
      <c r="K16" s="82"/>
      <c r="L16" s="93"/>
      <c r="M16" s="82"/>
      <c r="N16" s="93"/>
      <c r="O16" s="82"/>
      <c r="P16" s="93"/>
      <c r="Q16" s="82"/>
      <c r="R16" s="82"/>
      <c r="S16" s="93"/>
      <c r="T16" s="82"/>
      <c r="U16" s="93"/>
      <c r="V16" s="82">
        <v>6</v>
      </c>
      <c r="W16" s="93"/>
      <c r="X16" s="82"/>
      <c r="Y16" s="93">
        <v>9</v>
      </c>
      <c r="Z16" s="82">
        <v>1</v>
      </c>
      <c r="AA16" s="93"/>
      <c r="AB16" s="82"/>
      <c r="AC16" s="93"/>
      <c r="AD16" s="82">
        <v>1</v>
      </c>
      <c r="AE16" s="82">
        <f t="shared" si="1"/>
        <v>20</v>
      </c>
    </row>
    <row r="17" spans="1:31" s="21" customFormat="1" ht="15.75">
      <c r="A17" s="83" t="s">
        <v>30</v>
      </c>
      <c r="B17" s="83"/>
      <c r="C17" s="93">
        <v>2</v>
      </c>
      <c r="D17" s="84"/>
      <c r="E17" s="93"/>
      <c r="F17" s="84"/>
      <c r="G17" s="93"/>
      <c r="H17" s="84">
        <v>1</v>
      </c>
      <c r="I17" s="93"/>
      <c r="J17" s="84"/>
      <c r="K17" s="84"/>
      <c r="L17" s="93"/>
      <c r="M17" s="84"/>
      <c r="N17" s="93"/>
      <c r="O17" s="84"/>
      <c r="P17" s="93"/>
      <c r="Q17" s="84"/>
      <c r="R17" s="84"/>
      <c r="S17" s="93"/>
      <c r="T17" s="84"/>
      <c r="U17" s="93"/>
      <c r="V17" s="84">
        <v>7</v>
      </c>
      <c r="W17" s="93"/>
      <c r="X17" s="84"/>
      <c r="Y17" s="93">
        <v>17</v>
      </c>
      <c r="Z17" s="87">
        <v>2</v>
      </c>
      <c r="AA17" s="93"/>
      <c r="AB17" s="84"/>
      <c r="AC17" s="93"/>
      <c r="AD17" s="84"/>
      <c r="AE17" s="82">
        <f t="shared" si="1"/>
        <v>29</v>
      </c>
    </row>
    <row r="18" spans="1:31" s="21" customFormat="1" ht="15.75">
      <c r="A18" s="78" t="s">
        <v>31</v>
      </c>
      <c r="B18" s="78"/>
      <c r="C18" s="93">
        <v>3</v>
      </c>
      <c r="D18" s="82"/>
      <c r="E18" s="93"/>
      <c r="F18" s="82"/>
      <c r="G18" s="93"/>
      <c r="H18" s="82"/>
      <c r="I18" s="93"/>
      <c r="J18" s="82"/>
      <c r="K18" s="82"/>
      <c r="L18" s="93"/>
      <c r="M18" s="82"/>
      <c r="N18" s="93"/>
      <c r="O18" s="82"/>
      <c r="P18" s="93"/>
      <c r="Q18" s="82"/>
      <c r="R18" s="82"/>
      <c r="S18" s="93"/>
      <c r="T18" s="82"/>
      <c r="U18" s="93"/>
      <c r="V18" s="82">
        <v>8</v>
      </c>
      <c r="W18" s="93"/>
      <c r="X18" s="82"/>
      <c r="Y18" s="93">
        <v>4</v>
      </c>
      <c r="Z18" s="79"/>
      <c r="AA18" s="93"/>
      <c r="AB18" s="82"/>
      <c r="AC18" s="93"/>
      <c r="AD18" s="82"/>
      <c r="AE18" s="82">
        <f t="shared" si="1"/>
        <v>15</v>
      </c>
    </row>
    <row r="19" spans="1:31" s="21" customFormat="1" ht="15.75">
      <c r="A19" s="83" t="s">
        <v>32</v>
      </c>
      <c r="B19" s="83"/>
      <c r="C19" s="93">
        <v>2</v>
      </c>
      <c r="D19" s="84"/>
      <c r="E19" s="93"/>
      <c r="F19" s="84"/>
      <c r="G19" s="93"/>
      <c r="H19" s="84"/>
      <c r="I19" s="93"/>
      <c r="J19" s="84"/>
      <c r="K19" s="84"/>
      <c r="L19" s="93"/>
      <c r="M19" s="84"/>
      <c r="N19" s="93"/>
      <c r="O19" s="84"/>
      <c r="P19" s="93"/>
      <c r="Q19" s="84"/>
      <c r="R19" s="84"/>
      <c r="S19" s="93"/>
      <c r="T19" s="84"/>
      <c r="U19" s="93"/>
      <c r="V19" s="84">
        <v>1</v>
      </c>
      <c r="W19" s="93"/>
      <c r="X19" s="84"/>
      <c r="Y19" s="93">
        <v>8</v>
      </c>
      <c r="Z19" s="87"/>
      <c r="AA19" s="93"/>
      <c r="AB19" s="84"/>
      <c r="AC19" s="93"/>
      <c r="AD19" s="84">
        <v>1</v>
      </c>
      <c r="AE19" s="82">
        <f t="shared" si="1"/>
        <v>12</v>
      </c>
    </row>
    <row r="20" spans="1:31" s="21" customFormat="1" ht="15.75">
      <c r="A20" s="82" t="s">
        <v>33</v>
      </c>
      <c r="B20" s="82"/>
      <c r="C20" s="93">
        <v>2</v>
      </c>
      <c r="D20" s="82"/>
      <c r="E20" s="93"/>
      <c r="F20" s="82"/>
      <c r="G20" s="93"/>
      <c r="H20" s="82"/>
      <c r="I20" s="93"/>
      <c r="J20" s="82"/>
      <c r="K20" s="82">
        <v>1</v>
      </c>
      <c r="L20" s="93"/>
      <c r="M20" s="82"/>
      <c r="N20" s="93"/>
      <c r="O20" s="82"/>
      <c r="P20" s="93"/>
      <c r="Q20" s="82"/>
      <c r="R20" s="82"/>
      <c r="S20" s="93"/>
      <c r="T20" s="82"/>
      <c r="U20" s="93"/>
      <c r="V20" s="82">
        <v>7</v>
      </c>
      <c r="W20" s="93"/>
      <c r="X20" s="82"/>
      <c r="Y20" s="93">
        <v>3</v>
      </c>
      <c r="Z20" s="79">
        <v>2</v>
      </c>
      <c r="AA20" s="93"/>
      <c r="AB20" s="82"/>
      <c r="AC20" s="93"/>
      <c r="AD20" s="82"/>
      <c r="AE20" s="82">
        <f t="shared" si="1"/>
        <v>15</v>
      </c>
    </row>
    <row r="21" spans="1:31" s="20" customFormat="1" ht="12.75">
      <c r="A21" s="84" t="s">
        <v>34</v>
      </c>
      <c r="B21" s="84"/>
      <c r="C21" s="93"/>
      <c r="D21" s="84"/>
      <c r="E21" s="93"/>
      <c r="F21" s="84"/>
      <c r="G21" s="93"/>
      <c r="H21" s="84"/>
      <c r="I21" s="93"/>
      <c r="J21" s="84"/>
      <c r="K21" s="84"/>
      <c r="L21" s="93"/>
      <c r="M21" s="84"/>
      <c r="N21" s="93"/>
      <c r="O21" s="84"/>
      <c r="P21" s="93"/>
      <c r="Q21" s="84"/>
      <c r="R21" s="84"/>
      <c r="S21" s="93"/>
      <c r="T21" s="84"/>
      <c r="U21" s="93"/>
      <c r="V21" s="84"/>
      <c r="W21" s="93"/>
      <c r="X21" s="84"/>
      <c r="Y21" s="93"/>
      <c r="Z21" s="87">
        <v>1</v>
      </c>
      <c r="AA21" s="93"/>
      <c r="AB21" s="84"/>
      <c r="AC21" s="93"/>
      <c r="AD21" s="84"/>
      <c r="AE21" s="82">
        <f t="shared" si="1"/>
        <v>1</v>
      </c>
    </row>
    <row r="22" spans="1:31" s="20" customFormat="1" ht="12.75">
      <c r="A22" s="82" t="s">
        <v>35</v>
      </c>
      <c r="B22" s="82"/>
      <c r="C22" s="93">
        <v>4</v>
      </c>
      <c r="D22" s="82"/>
      <c r="E22" s="93"/>
      <c r="F22" s="82"/>
      <c r="G22" s="93"/>
      <c r="H22" s="82"/>
      <c r="I22" s="93"/>
      <c r="J22" s="82"/>
      <c r="K22" s="82"/>
      <c r="L22" s="93"/>
      <c r="M22" s="82"/>
      <c r="N22" s="93"/>
      <c r="O22" s="82"/>
      <c r="P22" s="93"/>
      <c r="Q22" s="82"/>
      <c r="R22" s="82"/>
      <c r="S22" s="93"/>
      <c r="T22" s="82">
        <v>1</v>
      </c>
      <c r="U22" s="93"/>
      <c r="V22" s="82">
        <v>2</v>
      </c>
      <c r="W22" s="93"/>
      <c r="X22" s="82"/>
      <c r="Y22" s="93">
        <v>5</v>
      </c>
      <c r="Z22" s="82"/>
      <c r="AA22" s="93"/>
      <c r="AB22" s="82"/>
      <c r="AC22" s="93"/>
      <c r="AD22" s="82"/>
      <c r="AE22" s="82">
        <f t="shared" si="1"/>
        <v>12</v>
      </c>
    </row>
    <row r="23" spans="1:31" s="20" customFormat="1" ht="12.75">
      <c r="A23" s="83" t="s">
        <v>36</v>
      </c>
      <c r="B23" s="83"/>
      <c r="C23" s="93">
        <v>4</v>
      </c>
      <c r="D23" s="84"/>
      <c r="E23" s="93"/>
      <c r="F23" s="84"/>
      <c r="G23" s="93"/>
      <c r="H23" s="84"/>
      <c r="I23" s="93"/>
      <c r="J23" s="84"/>
      <c r="K23" s="84"/>
      <c r="L23" s="93"/>
      <c r="M23" s="84"/>
      <c r="N23" s="93"/>
      <c r="O23" s="84"/>
      <c r="P23" s="93"/>
      <c r="Q23" s="84"/>
      <c r="R23" s="84"/>
      <c r="S23" s="93"/>
      <c r="T23" s="84"/>
      <c r="U23" s="93"/>
      <c r="V23" s="84">
        <v>4</v>
      </c>
      <c r="W23" s="93"/>
      <c r="X23" s="84"/>
      <c r="Y23" s="93">
        <v>5</v>
      </c>
      <c r="Z23" s="84">
        <v>1</v>
      </c>
      <c r="AA23" s="93"/>
      <c r="AB23" s="84"/>
      <c r="AC23" s="93"/>
      <c r="AD23" s="84">
        <v>1</v>
      </c>
      <c r="AE23" s="82">
        <f t="shared" si="1"/>
        <v>15</v>
      </c>
    </row>
    <row r="24" spans="1:31" s="20" customFormat="1" ht="12.75">
      <c r="A24" s="82" t="s">
        <v>37</v>
      </c>
      <c r="B24" s="82"/>
      <c r="C24" s="93">
        <v>8</v>
      </c>
      <c r="D24" s="82"/>
      <c r="E24" s="93"/>
      <c r="F24" s="82"/>
      <c r="G24" s="93"/>
      <c r="H24" s="82"/>
      <c r="I24" s="93"/>
      <c r="J24" s="82"/>
      <c r="K24" s="82"/>
      <c r="L24" s="93"/>
      <c r="M24" s="82"/>
      <c r="N24" s="93"/>
      <c r="O24" s="82"/>
      <c r="P24" s="93"/>
      <c r="Q24" s="82"/>
      <c r="R24" s="82"/>
      <c r="S24" s="93"/>
      <c r="T24" s="82"/>
      <c r="U24" s="93"/>
      <c r="V24" s="82">
        <v>6</v>
      </c>
      <c r="W24" s="93"/>
      <c r="X24" s="82"/>
      <c r="Y24" s="93">
        <v>3</v>
      </c>
      <c r="Z24" s="82">
        <v>1</v>
      </c>
      <c r="AA24" s="93"/>
      <c r="AB24" s="82"/>
      <c r="AC24" s="93"/>
      <c r="AD24" s="82">
        <v>1</v>
      </c>
      <c r="AE24" s="82">
        <f t="shared" si="1"/>
        <v>19</v>
      </c>
    </row>
    <row r="25" spans="1:31" s="20" customFormat="1" ht="12.75">
      <c r="A25" s="88" t="s">
        <v>38</v>
      </c>
      <c r="B25" s="88"/>
      <c r="C25" s="93">
        <v>2</v>
      </c>
      <c r="D25" s="84"/>
      <c r="E25" s="93"/>
      <c r="F25" s="84"/>
      <c r="G25" s="93"/>
      <c r="H25" s="84">
        <v>1</v>
      </c>
      <c r="I25" s="93"/>
      <c r="J25" s="84"/>
      <c r="K25" s="84"/>
      <c r="L25" s="93"/>
      <c r="M25" s="84"/>
      <c r="N25" s="93">
        <v>1</v>
      </c>
      <c r="O25" s="84"/>
      <c r="P25" s="93"/>
      <c r="Q25" s="84"/>
      <c r="R25" s="84"/>
      <c r="S25" s="93"/>
      <c r="T25" s="84"/>
      <c r="U25" s="93"/>
      <c r="V25" s="84">
        <v>1</v>
      </c>
      <c r="W25" s="93"/>
      <c r="X25" s="84"/>
      <c r="Y25" s="93"/>
      <c r="Z25" s="84"/>
      <c r="AA25" s="93"/>
      <c r="AB25" s="84"/>
      <c r="AC25" s="93"/>
      <c r="AD25" s="84">
        <v>1</v>
      </c>
      <c r="AE25" s="82">
        <f t="shared" si="1"/>
        <v>6</v>
      </c>
    </row>
    <row r="26" spans="1:31" s="20" customFormat="1" ht="12.75">
      <c r="A26" s="82" t="s">
        <v>39</v>
      </c>
      <c r="B26" s="82"/>
      <c r="C26" s="93">
        <v>3</v>
      </c>
      <c r="D26" s="82"/>
      <c r="E26" s="93"/>
      <c r="F26" s="82"/>
      <c r="G26" s="93"/>
      <c r="H26" s="82">
        <v>1</v>
      </c>
      <c r="I26" s="93"/>
      <c r="J26" s="82"/>
      <c r="K26" s="82"/>
      <c r="L26" s="93"/>
      <c r="M26" s="82"/>
      <c r="N26" s="93"/>
      <c r="O26" s="82"/>
      <c r="P26" s="93"/>
      <c r="Q26" s="82"/>
      <c r="R26" s="82"/>
      <c r="S26" s="93"/>
      <c r="T26" s="82"/>
      <c r="U26" s="93"/>
      <c r="V26" s="82">
        <v>2</v>
      </c>
      <c r="W26" s="93"/>
      <c r="X26" s="82"/>
      <c r="Y26" s="93">
        <v>2</v>
      </c>
      <c r="Z26" s="82">
        <v>1</v>
      </c>
      <c r="AA26" s="93"/>
      <c r="AB26" s="82"/>
      <c r="AC26" s="93"/>
      <c r="AD26" s="82"/>
      <c r="AE26" s="82">
        <f t="shared" si="1"/>
        <v>9</v>
      </c>
    </row>
    <row r="27" spans="1:31" s="20" customFormat="1" ht="12.75">
      <c r="A27" s="88" t="s">
        <v>40</v>
      </c>
      <c r="B27" s="88"/>
      <c r="C27" s="93">
        <v>3</v>
      </c>
      <c r="D27" s="84"/>
      <c r="E27" s="93"/>
      <c r="F27" s="84"/>
      <c r="G27" s="93"/>
      <c r="H27" s="84">
        <v>1</v>
      </c>
      <c r="I27" s="93"/>
      <c r="J27" s="84"/>
      <c r="K27" s="84"/>
      <c r="L27" s="93"/>
      <c r="M27" s="84"/>
      <c r="N27" s="93"/>
      <c r="O27" s="84"/>
      <c r="P27" s="93"/>
      <c r="Q27" s="84"/>
      <c r="R27" s="84"/>
      <c r="S27" s="93"/>
      <c r="T27" s="84"/>
      <c r="U27" s="93"/>
      <c r="V27" s="84">
        <v>1</v>
      </c>
      <c r="W27" s="93"/>
      <c r="X27" s="84"/>
      <c r="Y27" s="93">
        <v>3</v>
      </c>
      <c r="Z27" s="84">
        <v>5</v>
      </c>
      <c r="AA27" s="93"/>
      <c r="AB27" s="84"/>
      <c r="AC27" s="93"/>
      <c r="AD27" s="84">
        <v>2</v>
      </c>
      <c r="AE27" s="82">
        <f t="shared" si="1"/>
        <v>15</v>
      </c>
    </row>
    <row r="28" spans="1:31" s="20" customFormat="1" ht="12.75">
      <c r="A28" s="82" t="s">
        <v>41</v>
      </c>
      <c r="B28" s="82">
        <v>1</v>
      </c>
      <c r="C28" s="93">
        <v>5</v>
      </c>
      <c r="D28" s="89"/>
      <c r="E28" s="93"/>
      <c r="F28" s="82"/>
      <c r="G28" s="93"/>
      <c r="H28" s="82">
        <v>1</v>
      </c>
      <c r="I28" s="93"/>
      <c r="J28" s="82"/>
      <c r="K28" s="82"/>
      <c r="L28" s="93"/>
      <c r="M28" s="82"/>
      <c r="N28" s="93"/>
      <c r="O28" s="82"/>
      <c r="P28" s="93"/>
      <c r="Q28" s="82"/>
      <c r="R28" s="82">
        <v>1</v>
      </c>
      <c r="S28" s="93"/>
      <c r="T28" s="82"/>
      <c r="U28" s="93"/>
      <c r="V28" s="82"/>
      <c r="W28" s="93"/>
      <c r="X28" s="82"/>
      <c r="Y28" s="93">
        <v>1</v>
      </c>
      <c r="Z28" s="82">
        <v>2</v>
      </c>
      <c r="AA28" s="93"/>
      <c r="AB28" s="82"/>
      <c r="AC28" s="93"/>
      <c r="AD28" s="82"/>
      <c r="AE28" s="82">
        <f t="shared" si="1"/>
        <v>11</v>
      </c>
    </row>
    <row r="29" spans="1:31" s="20" customFormat="1" ht="12.75">
      <c r="A29" s="88" t="s">
        <v>42</v>
      </c>
      <c r="B29" s="88"/>
      <c r="C29" s="93">
        <v>2</v>
      </c>
      <c r="D29" s="84"/>
      <c r="E29" s="93"/>
      <c r="F29" s="84"/>
      <c r="G29" s="93"/>
      <c r="H29" s="84"/>
      <c r="I29" s="93"/>
      <c r="J29" s="84"/>
      <c r="K29" s="84"/>
      <c r="L29" s="93"/>
      <c r="M29" s="84"/>
      <c r="N29" s="93">
        <v>1</v>
      </c>
      <c r="O29" s="84"/>
      <c r="P29" s="93"/>
      <c r="Q29" s="84"/>
      <c r="R29" s="84"/>
      <c r="S29" s="93"/>
      <c r="T29" s="84"/>
      <c r="U29" s="93"/>
      <c r="V29" s="84"/>
      <c r="W29" s="93"/>
      <c r="X29" s="84"/>
      <c r="Y29" s="93"/>
      <c r="Z29" s="84">
        <v>1</v>
      </c>
      <c r="AA29" s="93"/>
      <c r="AB29" s="84"/>
      <c r="AC29" s="93"/>
      <c r="AD29" s="84"/>
      <c r="AE29" s="82">
        <f t="shared" si="1"/>
        <v>4</v>
      </c>
    </row>
    <row r="30" spans="1:31" s="20" customFormat="1" ht="12.75">
      <c r="A30" s="82">
        <v>29</v>
      </c>
      <c r="B30" s="82">
        <v>5</v>
      </c>
      <c r="C30" s="93"/>
      <c r="D30" s="82"/>
      <c r="E30" s="93"/>
      <c r="F30" s="82"/>
      <c r="G30" s="93"/>
      <c r="H30" s="82"/>
      <c r="I30" s="93"/>
      <c r="J30" s="82"/>
      <c r="K30" s="82"/>
      <c r="L30" s="93"/>
      <c r="M30" s="82"/>
      <c r="N30" s="93"/>
      <c r="O30" s="82"/>
      <c r="P30" s="93"/>
      <c r="Q30" s="82"/>
      <c r="R30" s="82"/>
      <c r="S30" s="93"/>
      <c r="T30" s="82"/>
      <c r="U30" s="93"/>
      <c r="V30" s="82">
        <v>3</v>
      </c>
      <c r="W30" s="93"/>
      <c r="X30" s="82"/>
      <c r="Y30" s="93">
        <v>2</v>
      </c>
      <c r="Z30" s="82">
        <v>1</v>
      </c>
      <c r="AA30" s="93"/>
      <c r="AB30" s="82">
        <v>2</v>
      </c>
      <c r="AC30" s="93"/>
      <c r="AD30" s="82"/>
      <c r="AE30" s="82">
        <f t="shared" si="1"/>
        <v>13</v>
      </c>
    </row>
    <row r="31" spans="1:31" s="20" customFormat="1" ht="12.75">
      <c r="A31" s="88" t="s">
        <v>43</v>
      </c>
      <c r="B31" s="88"/>
      <c r="C31" s="93">
        <v>4</v>
      </c>
      <c r="D31" s="84"/>
      <c r="E31" s="93"/>
      <c r="F31" s="84"/>
      <c r="G31" s="93">
        <v>1</v>
      </c>
      <c r="H31" s="84">
        <v>1</v>
      </c>
      <c r="I31" s="93"/>
      <c r="J31" s="84"/>
      <c r="K31" s="84"/>
      <c r="L31" s="93"/>
      <c r="M31" s="84"/>
      <c r="N31" s="93"/>
      <c r="O31" s="84"/>
      <c r="P31" s="93"/>
      <c r="Q31" s="84"/>
      <c r="R31" s="84"/>
      <c r="S31" s="93"/>
      <c r="T31" s="84"/>
      <c r="U31" s="93"/>
      <c r="V31" s="84"/>
      <c r="W31" s="93"/>
      <c r="X31" s="84"/>
      <c r="Y31" s="93"/>
      <c r="Z31" s="84">
        <v>2</v>
      </c>
      <c r="AA31" s="93"/>
      <c r="AB31" s="84"/>
      <c r="AC31" s="93"/>
      <c r="AD31" s="84"/>
      <c r="AE31" s="82">
        <f t="shared" si="1"/>
        <v>8</v>
      </c>
    </row>
    <row r="32" spans="1:31" s="20" customFormat="1" ht="12.75">
      <c r="A32" s="82" t="s">
        <v>44</v>
      </c>
      <c r="B32" s="82"/>
      <c r="C32" s="93">
        <v>4</v>
      </c>
      <c r="D32" s="82"/>
      <c r="E32" s="93"/>
      <c r="F32" s="82"/>
      <c r="G32" s="93">
        <v>1</v>
      </c>
      <c r="H32" s="82"/>
      <c r="I32" s="93"/>
      <c r="J32" s="82"/>
      <c r="K32" s="82"/>
      <c r="L32" s="93"/>
      <c r="M32" s="82"/>
      <c r="N32" s="93">
        <v>1</v>
      </c>
      <c r="O32" s="82"/>
      <c r="P32" s="93"/>
      <c r="Q32" s="82"/>
      <c r="R32" s="82"/>
      <c r="S32" s="93"/>
      <c r="T32" s="82"/>
      <c r="U32" s="93"/>
      <c r="V32" s="82"/>
      <c r="W32" s="93"/>
      <c r="X32" s="82"/>
      <c r="Y32" s="93"/>
      <c r="Z32" s="82">
        <v>1</v>
      </c>
      <c r="AA32" s="93"/>
      <c r="AB32" s="82"/>
      <c r="AC32" s="93"/>
      <c r="AD32" s="82"/>
      <c r="AE32" s="82">
        <f t="shared" si="1"/>
        <v>7</v>
      </c>
    </row>
    <row r="33" spans="1:31" s="20" customFormat="1" ht="12.75">
      <c r="A33" s="88" t="s">
        <v>45</v>
      </c>
      <c r="B33" s="88"/>
      <c r="C33" s="93">
        <v>4</v>
      </c>
      <c r="D33" s="84"/>
      <c r="E33" s="93"/>
      <c r="F33" s="84"/>
      <c r="G33" s="93">
        <v>1</v>
      </c>
      <c r="H33" s="84"/>
      <c r="I33" s="93"/>
      <c r="J33" s="84"/>
      <c r="K33" s="84"/>
      <c r="L33" s="93"/>
      <c r="M33" s="84"/>
      <c r="N33" s="93"/>
      <c r="O33" s="84"/>
      <c r="P33" s="93"/>
      <c r="Q33" s="84"/>
      <c r="R33" s="84"/>
      <c r="S33" s="93"/>
      <c r="T33" s="84"/>
      <c r="U33" s="93"/>
      <c r="V33" s="84">
        <v>1</v>
      </c>
      <c r="W33" s="93"/>
      <c r="X33" s="84"/>
      <c r="Y33" s="93"/>
      <c r="Z33" s="84">
        <v>1</v>
      </c>
      <c r="AA33" s="93"/>
      <c r="AB33" s="84"/>
      <c r="AC33" s="93"/>
      <c r="AD33" s="84">
        <v>2</v>
      </c>
      <c r="AE33" s="82">
        <f t="shared" si="1"/>
        <v>9</v>
      </c>
    </row>
    <row r="34" spans="1:31" s="20" customFormat="1" ht="12.75">
      <c r="A34" s="82" t="s">
        <v>46</v>
      </c>
      <c r="B34" s="82"/>
      <c r="C34" s="93">
        <v>5</v>
      </c>
      <c r="D34" s="82"/>
      <c r="E34" s="93"/>
      <c r="F34" s="82"/>
      <c r="G34" s="93">
        <v>3</v>
      </c>
      <c r="H34" s="82"/>
      <c r="I34" s="93"/>
      <c r="J34" s="82"/>
      <c r="K34" s="82"/>
      <c r="L34" s="93"/>
      <c r="M34" s="82"/>
      <c r="N34" s="93"/>
      <c r="O34" s="82"/>
      <c r="P34" s="93"/>
      <c r="Q34" s="82"/>
      <c r="R34" s="82"/>
      <c r="S34" s="93"/>
      <c r="T34" s="82"/>
      <c r="U34" s="93"/>
      <c r="V34" s="82"/>
      <c r="W34" s="93"/>
      <c r="X34" s="82"/>
      <c r="Y34" s="93"/>
      <c r="Z34" s="82"/>
      <c r="AA34" s="93"/>
      <c r="AB34" s="82"/>
      <c r="AC34" s="93"/>
      <c r="AD34" s="82"/>
      <c r="AE34" s="82">
        <f t="shared" si="1"/>
        <v>8</v>
      </c>
    </row>
    <row r="35" spans="1:31" s="20" customFormat="1" ht="12.75">
      <c r="A35" s="88" t="s">
        <v>47</v>
      </c>
      <c r="B35" s="88">
        <v>5</v>
      </c>
      <c r="C35" s="93"/>
      <c r="D35" s="84"/>
      <c r="E35" s="93"/>
      <c r="F35" s="84"/>
      <c r="G35" s="93"/>
      <c r="H35" s="84"/>
      <c r="I35" s="93"/>
      <c r="J35" s="84"/>
      <c r="K35" s="84"/>
      <c r="L35" s="93"/>
      <c r="M35" s="84"/>
      <c r="N35" s="93"/>
      <c r="O35" s="84"/>
      <c r="P35" s="93"/>
      <c r="Q35" s="84"/>
      <c r="R35" s="84"/>
      <c r="S35" s="93"/>
      <c r="T35" s="84"/>
      <c r="U35" s="93"/>
      <c r="V35" s="84"/>
      <c r="W35" s="93"/>
      <c r="X35" s="84"/>
      <c r="Y35" s="93">
        <v>1</v>
      </c>
      <c r="Z35" s="84">
        <v>1</v>
      </c>
      <c r="AA35" s="93"/>
      <c r="AB35" s="84"/>
      <c r="AC35" s="93"/>
      <c r="AD35" s="84"/>
      <c r="AE35" s="82">
        <f t="shared" si="1"/>
        <v>7</v>
      </c>
    </row>
    <row r="36" spans="1:31" s="20" customFormat="1" ht="12.75">
      <c r="A36" s="82" t="s">
        <v>48</v>
      </c>
      <c r="B36" s="82"/>
      <c r="C36" s="93">
        <v>6</v>
      </c>
      <c r="D36" s="82"/>
      <c r="E36" s="93"/>
      <c r="F36" s="82"/>
      <c r="G36" s="93"/>
      <c r="H36" s="82"/>
      <c r="I36" s="93"/>
      <c r="J36" s="82"/>
      <c r="K36" s="82"/>
      <c r="L36" s="93"/>
      <c r="M36" s="82"/>
      <c r="N36" s="93"/>
      <c r="O36" s="82"/>
      <c r="P36" s="93"/>
      <c r="Q36" s="82"/>
      <c r="R36" s="82"/>
      <c r="S36" s="93"/>
      <c r="T36" s="82"/>
      <c r="U36" s="93"/>
      <c r="V36" s="82">
        <v>1</v>
      </c>
      <c r="W36" s="93"/>
      <c r="X36" s="82"/>
      <c r="Y36" s="93"/>
      <c r="Z36" s="82"/>
      <c r="AA36" s="93">
        <v>1</v>
      </c>
      <c r="AB36" s="82"/>
      <c r="AC36" s="93"/>
      <c r="AD36" s="82"/>
      <c r="AE36" s="82">
        <f t="shared" si="1"/>
        <v>8</v>
      </c>
    </row>
    <row r="37" spans="1:31" s="20" customFormat="1" ht="12.75">
      <c r="A37" s="84" t="s">
        <v>49</v>
      </c>
      <c r="B37" s="84"/>
      <c r="C37" s="93">
        <v>4</v>
      </c>
      <c r="D37" s="84"/>
      <c r="E37" s="93"/>
      <c r="F37" s="84">
        <v>1</v>
      </c>
      <c r="G37" s="93"/>
      <c r="H37" s="84">
        <v>1</v>
      </c>
      <c r="I37" s="93"/>
      <c r="J37" s="84"/>
      <c r="K37" s="84"/>
      <c r="L37" s="93"/>
      <c r="M37" s="84"/>
      <c r="N37" s="93"/>
      <c r="O37" s="84"/>
      <c r="P37" s="93"/>
      <c r="Q37" s="84"/>
      <c r="R37" s="84"/>
      <c r="S37" s="93"/>
      <c r="T37" s="84"/>
      <c r="U37" s="93"/>
      <c r="V37" s="84"/>
      <c r="W37" s="93"/>
      <c r="X37" s="84"/>
      <c r="Y37" s="93">
        <v>1</v>
      </c>
      <c r="Z37" s="84">
        <v>2</v>
      </c>
      <c r="AA37" s="93"/>
      <c r="AB37" s="84"/>
      <c r="AC37" s="93"/>
      <c r="AD37" s="84"/>
      <c r="AE37" s="82">
        <f t="shared" si="1"/>
        <v>9</v>
      </c>
    </row>
    <row r="38" spans="1:31" s="20" customFormat="1" ht="12.75">
      <c r="A38" s="82" t="s">
        <v>50</v>
      </c>
      <c r="B38" s="82"/>
      <c r="C38" s="93">
        <v>4</v>
      </c>
      <c r="D38" s="82"/>
      <c r="E38" s="93"/>
      <c r="F38" s="82"/>
      <c r="G38" s="93">
        <v>1</v>
      </c>
      <c r="H38" s="82"/>
      <c r="I38" s="93"/>
      <c r="J38" s="82"/>
      <c r="K38" s="82"/>
      <c r="L38" s="93"/>
      <c r="M38" s="82"/>
      <c r="N38" s="93"/>
      <c r="O38" s="82"/>
      <c r="P38" s="93"/>
      <c r="Q38" s="82"/>
      <c r="R38" s="82"/>
      <c r="S38" s="93"/>
      <c r="T38" s="82"/>
      <c r="U38" s="93"/>
      <c r="V38" s="82"/>
      <c r="W38" s="93"/>
      <c r="X38" s="82"/>
      <c r="Y38" s="93"/>
      <c r="Z38" s="82">
        <v>3</v>
      </c>
      <c r="AA38" s="93"/>
      <c r="AB38" s="82"/>
      <c r="AC38" s="93"/>
      <c r="AD38" s="82"/>
      <c r="AE38" s="82">
        <f t="shared" si="1"/>
        <v>8</v>
      </c>
    </row>
    <row r="39" spans="1:31" s="20" customFormat="1" ht="12.75">
      <c r="A39" s="84" t="s">
        <v>51</v>
      </c>
      <c r="B39" s="84"/>
      <c r="C39" s="93"/>
      <c r="D39" s="84"/>
      <c r="E39" s="93"/>
      <c r="F39" s="84"/>
      <c r="G39" s="93"/>
      <c r="H39" s="84"/>
      <c r="I39" s="93"/>
      <c r="J39" s="84"/>
      <c r="K39" s="84"/>
      <c r="L39" s="93"/>
      <c r="M39" s="84"/>
      <c r="N39" s="93"/>
      <c r="O39" s="84"/>
      <c r="P39" s="93"/>
      <c r="Q39" s="84"/>
      <c r="R39" s="84"/>
      <c r="S39" s="93"/>
      <c r="T39" s="84"/>
      <c r="U39" s="93"/>
      <c r="V39" s="84"/>
      <c r="W39" s="93"/>
      <c r="X39" s="84"/>
      <c r="Y39" s="93"/>
      <c r="Z39" s="84"/>
      <c r="AA39" s="93"/>
      <c r="AB39" s="84"/>
      <c r="AC39" s="93"/>
      <c r="AD39" s="84"/>
      <c r="AE39" s="82">
        <f t="shared" si="1"/>
        <v>0</v>
      </c>
    </row>
    <row r="40" spans="1:31" s="20" customFormat="1" ht="12.75">
      <c r="A40" s="82" t="s">
        <v>52</v>
      </c>
      <c r="B40" s="82"/>
      <c r="C40" s="93"/>
      <c r="D40" s="82"/>
      <c r="E40" s="93"/>
      <c r="F40" s="82"/>
      <c r="G40" s="93"/>
      <c r="H40" s="82"/>
      <c r="I40" s="93"/>
      <c r="J40" s="82"/>
      <c r="K40" s="82"/>
      <c r="L40" s="93"/>
      <c r="M40" s="82"/>
      <c r="N40" s="93"/>
      <c r="O40" s="82"/>
      <c r="P40" s="93"/>
      <c r="Q40" s="82"/>
      <c r="R40" s="82"/>
      <c r="S40" s="93"/>
      <c r="T40" s="82"/>
      <c r="U40" s="93"/>
      <c r="V40" s="82"/>
      <c r="W40" s="93"/>
      <c r="X40" s="82"/>
      <c r="Y40" s="93"/>
      <c r="Z40" s="82"/>
      <c r="AA40" s="93"/>
      <c r="AB40" s="82"/>
      <c r="AC40" s="93"/>
      <c r="AD40" s="82"/>
      <c r="AE40" s="82">
        <f t="shared" si="1"/>
        <v>0</v>
      </c>
    </row>
    <row r="41" spans="1:31" s="20" customFormat="1" ht="12.75">
      <c r="A41" s="84" t="s">
        <v>53</v>
      </c>
      <c r="B41" s="84"/>
      <c r="C41" s="93"/>
      <c r="D41" s="84"/>
      <c r="E41" s="93"/>
      <c r="F41" s="84"/>
      <c r="G41" s="93"/>
      <c r="H41" s="84"/>
      <c r="I41" s="93"/>
      <c r="J41" s="84"/>
      <c r="K41" s="84"/>
      <c r="L41" s="93"/>
      <c r="M41" s="84"/>
      <c r="N41" s="93"/>
      <c r="O41" s="84"/>
      <c r="P41" s="93"/>
      <c r="Q41" s="84"/>
      <c r="R41" s="84"/>
      <c r="S41" s="93"/>
      <c r="T41" s="84"/>
      <c r="U41" s="93"/>
      <c r="V41" s="84"/>
      <c r="W41" s="93"/>
      <c r="X41" s="84"/>
      <c r="Y41" s="93"/>
      <c r="Z41" s="84"/>
      <c r="AA41" s="93"/>
      <c r="AB41" s="84"/>
      <c r="AC41" s="93"/>
      <c r="AD41" s="84"/>
      <c r="AE41" s="82">
        <f t="shared" si="1"/>
        <v>0</v>
      </c>
    </row>
    <row r="42" spans="1:31" s="20" customFormat="1" ht="12.75">
      <c r="A42" s="82" t="s">
        <v>54</v>
      </c>
      <c r="B42" s="82"/>
      <c r="C42" s="93"/>
      <c r="D42" s="82"/>
      <c r="E42" s="93"/>
      <c r="F42" s="82"/>
      <c r="G42" s="93"/>
      <c r="H42" s="82"/>
      <c r="I42" s="93"/>
      <c r="J42" s="82"/>
      <c r="K42" s="82"/>
      <c r="L42" s="93"/>
      <c r="M42" s="82"/>
      <c r="N42" s="93"/>
      <c r="O42" s="82"/>
      <c r="P42" s="93"/>
      <c r="Q42" s="82"/>
      <c r="R42" s="82"/>
      <c r="S42" s="93"/>
      <c r="T42" s="82"/>
      <c r="U42" s="93"/>
      <c r="V42" s="82"/>
      <c r="W42" s="93"/>
      <c r="X42" s="82"/>
      <c r="Y42" s="93"/>
      <c r="Z42" s="82"/>
      <c r="AA42" s="93"/>
      <c r="AB42" s="82"/>
      <c r="AC42" s="93"/>
      <c r="AD42" s="82"/>
      <c r="AE42" s="82">
        <f t="shared" si="1"/>
        <v>0</v>
      </c>
    </row>
    <row r="43" spans="1:31" s="20" customFormat="1" ht="12.75">
      <c r="A43" s="84" t="s">
        <v>55</v>
      </c>
      <c r="B43" s="84"/>
      <c r="C43" s="93"/>
      <c r="D43" s="84"/>
      <c r="E43" s="93"/>
      <c r="F43" s="84"/>
      <c r="G43" s="93"/>
      <c r="H43" s="84"/>
      <c r="I43" s="93"/>
      <c r="J43" s="84"/>
      <c r="K43" s="84"/>
      <c r="L43" s="93"/>
      <c r="M43" s="84"/>
      <c r="N43" s="93"/>
      <c r="O43" s="84"/>
      <c r="P43" s="93"/>
      <c r="Q43" s="84"/>
      <c r="R43" s="84"/>
      <c r="S43" s="93"/>
      <c r="T43" s="84"/>
      <c r="U43" s="93"/>
      <c r="V43" s="84"/>
      <c r="W43" s="93"/>
      <c r="X43" s="84"/>
      <c r="Y43" s="93"/>
      <c r="Z43" s="84"/>
      <c r="AA43" s="93"/>
      <c r="AB43" s="84"/>
      <c r="AC43" s="93"/>
      <c r="AD43" s="84"/>
      <c r="AE43" s="82">
        <f t="shared" si="1"/>
        <v>0</v>
      </c>
    </row>
    <row r="44" spans="1:31" s="20" customFormat="1" ht="12.75">
      <c r="A44" s="82" t="s">
        <v>56</v>
      </c>
      <c r="B44" s="82"/>
      <c r="C44" s="93"/>
      <c r="D44" s="82"/>
      <c r="E44" s="93"/>
      <c r="F44" s="82"/>
      <c r="G44" s="93"/>
      <c r="H44" s="82"/>
      <c r="I44" s="93"/>
      <c r="J44" s="82"/>
      <c r="K44" s="82"/>
      <c r="L44" s="93"/>
      <c r="M44" s="82"/>
      <c r="N44" s="93"/>
      <c r="O44" s="82"/>
      <c r="P44" s="93"/>
      <c r="Q44" s="82"/>
      <c r="R44" s="82"/>
      <c r="S44" s="93"/>
      <c r="T44" s="82"/>
      <c r="U44" s="93"/>
      <c r="V44" s="82"/>
      <c r="W44" s="93"/>
      <c r="X44" s="82"/>
      <c r="Y44" s="93"/>
      <c r="Z44" s="82"/>
      <c r="AA44" s="93"/>
      <c r="AB44" s="82"/>
      <c r="AC44" s="93"/>
      <c r="AD44" s="82"/>
      <c r="AE44" s="82">
        <f t="shared" si="1"/>
        <v>0</v>
      </c>
    </row>
    <row r="45" spans="1:31" s="20" customFormat="1" ht="12.75">
      <c r="A45" s="84" t="s">
        <v>57</v>
      </c>
      <c r="B45" s="84"/>
      <c r="C45" s="93"/>
      <c r="D45" s="84"/>
      <c r="E45" s="93"/>
      <c r="F45" s="84"/>
      <c r="G45" s="93"/>
      <c r="H45" s="84"/>
      <c r="I45" s="93"/>
      <c r="J45" s="84"/>
      <c r="K45" s="84"/>
      <c r="L45" s="93"/>
      <c r="M45" s="84"/>
      <c r="N45" s="93"/>
      <c r="O45" s="84"/>
      <c r="P45" s="93"/>
      <c r="Q45" s="84"/>
      <c r="R45" s="84"/>
      <c r="S45" s="93"/>
      <c r="T45" s="84"/>
      <c r="U45" s="93"/>
      <c r="V45" s="84"/>
      <c r="W45" s="93"/>
      <c r="X45" s="84"/>
      <c r="Y45" s="93"/>
      <c r="Z45" s="84"/>
      <c r="AA45" s="93"/>
      <c r="AB45" s="84"/>
      <c r="AC45" s="93"/>
      <c r="AD45" s="84"/>
      <c r="AE45" s="82">
        <f t="shared" si="1"/>
        <v>0</v>
      </c>
    </row>
    <row r="46" spans="1:31" s="20" customFormat="1" ht="12.75">
      <c r="A46" s="82" t="s">
        <v>58</v>
      </c>
      <c r="B46" s="82"/>
      <c r="C46" s="93"/>
      <c r="D46" s="82"/>
      <c r="E46" s="93"/>
      <c r="F46" s="82"/>
      <c r="G46" s="93"/>
      <c r="H46" s="82"/>
      <c r="I46" s="93"/>
      <c r="J46" s="82"/>
      <c r="K46" s="82"/>
      <c r="L46" s="93"/>
      <c r="M46" s="82"/>
      <c r="N46" s="93"/>
      <c r="O46" s="82"/>
      <c r="P46" s="93"/>
      <c r="Q46" s="82"/>
      <c r="R46" s="82"/>
      <c r="S46" s="93"/>
      <c r="T46" s="82"/>
      <c r="U46" s="93"/>
      <c r="V46" s="82"/>
      <c r="W46" s="93"/>
      <c r="X46" s="82"/>
      <c r="Y46" s="93"/>
      <c r="Z46" s="82"/>
      <c r="AA46" s="93"/>
      <c r="AB46" s="82"/>
      <c r="AC46" s="93"/>
      <c r="AD46" s="82"/>
      <c r="AE46" s="82">
        <f t="shared" si="1"/>
        <v>0</v>
      </c>
    </row>
    <row r="47" spans="1:31" s="20" customFormat="1" ht="12.75">
      <c r="A47" s="84" t="s">
        <v>59</v>
      </c>
      <c r="B47" s="84"/>
      <c r="C47" s="93"/>
      <c r="D47" s="84"/>
      <c r="E47" s="93"/>
      <c r="F47" s="84"/>
      <c r="G47" s="93"/>
      <c r="H47" s="84"/>
      <c r="I47" s="93"/>
      <c r="J47" s="84"/>
      <c r="K47" s="84"/>
      <c r="L47" s="93"/>
      <c r="M47" s="84"/>
      <c r="N47" s="93"/>
      <c r="O47" s="84"/>
      <c r="P47" s="93"/>
      <c r="Q47" s="84"/>
      <c r="R47" s="84"/>
      <c r="S47" s="93"/>
      <c r="T47" s="84"/>
      <c r="U47" s="93"/>
      <c r="V47" s="84"/>
      <c r="W47" s="93"/>
      <c r="X47" s="84"/>
      <c r="Y47" s="93"/>
      <c r="Z47" s="84"/>
      <c r="AA47" s="93"/>
      <c r="AB47" s="84"/>
      <c r="AC47" s="93"/>
      <c r="AD47" s="84"/>
      <c r="AE47" s="82">
        <f t="shared" si="1"/>
        <v>0</v>
      </c>
    </row>
    <row r="48" spans="1:31" s="20" customFormat="1" ht="12.75">
      <c r="A48" s="82" t="s">
        <v>60</v>
      </c>
      <c r="B48" s="82"/>
      <c r="C48" s="93"/>
      <c r="D48" s="82"/>
      <c r="E48" s="93"/>
      <c r="F48" s="82"/>
      <c r="G48" s="93"/>
      <c r="H48" s="82"/>
      <c r="I48" s="93"/>
      <c r="J48" s="82"/>
      <c r="K48" s="82"/>
      <c r="L48" s="93"/>
      <c r="M48" s="82"/>
      <c r="N48" s="93"/>
      <c r="O48" s="82"/>
      <c r="P48" s="93"/>
      <c r="Q48" s="82"/>
      <c r="R48" s="82"/>
      <c r="S48" s="93"/>
      <c r="T48" s="82"/>
      <c r="U48" s="93"/>
      <c r="V48" s="82"/>
      <c r="W48" s="93"/>
      <c r="X48" s="82"/>
      <c r="Y48" s="93"/>
      <c r="Z48" s="82"/>
      <c r="AA48" s="93"/>
      <c r="AB48" s="82"/>
      <c r="AC48" s="93"/>
      <c r="AD48" s="82"/>
      <c r="AE48" s="82">
        <f t="shared" si="1"/>
        <v>0</v>
      </c>
    </row>
    <row r="49" spans="1:31" s="20" customFormat="1" ht="12.75">
      <c r="A49" s="84" t="s">
        <v>61</v>
      </c>
      <c r="B49" s="84"/>
      <c r="C49" s="93"/>
      <c r="D49" s="84"/>
      <c r="E49" s="93"/>
      <c r="F49" s="84"/>
      <c r="G49" s="93"/>
      <c r="H49" s="84"/>
      <c r="I49" s="93"/>
      <c r="J49" s="84"/>
      <c r="K49" s="84"/>
      <c r="L49" s="93"/>
      <c r="M49" s="84"/>
      <c r="N49" s="93"/>
      <c r="O49" s="84"/>
      <c r="P49" s="93"/>
      <c r="Q49" s="84"/>
      <c r="R49" s="84"/>
      <c r="S49" s="93"/>
      <c r="T49" s="84"/>
      <c r="U49" s="93"/>
      <c r="V49" s="84"/>
      <c r="W49" s="93"/>
      <c r="X49" s="84"/>
      <c r="Y49" s="93"/>
      <c r="Z49" s="84"/>
      <c r="AA49" s="93"/>
      <c r="AB49" s="84"/>
      <c r="AC49" s="93"/>
      <c r="AD49" s="84"/>
      <c r="AE49" s="82">
        <f t="shared" si="1"/>
        <v>0</v>
      </c>
    </row>
    <row r="50" spans="1:31" s="20" customFormat="1" ht="12.75">
      <c r="A50" s="82" t="s">
        <v>62</v>
      </c>
      <c r="B50" s="82"/>
      <c r="C50" s="93"/>
      <c r="D50" s="82"/>
      <c r="E50" s="93"/>
      <c r="F50" s="82"/>
      <c r="G50" s="93"/>
      <c r="H50" s="82"/>
      <c r="I50" s="93"/>
      <c r="J50" s="82"/>
      <c r="K50" s="82"/>
      <c r="L50" s="93"/>
      <c r="M50" s="82"/>
      <c r="N50" s="93"/>
      <c r="O50" s="82"/>
      <c r="P50" s="93"/>
      <c r="Q50" s="82"/>
      <c r="R50" s="82"/>
      <c r="S50" s="93"/>
      <c r="T50" s="82"/>
      <c r="U50" s="93"/>
      <c r="V50" s="82"/>
      <c r="W50" s="93"/>
      <c r="X50" s="82"/>
      <c r="Y50" s="93"/>
      <c r="Z50" s="82"/>
      <c r="AA50" s="93"/>
      <c r="AB50" s="82"/>
      <c r="AC50" s="93"/>
      <c r="AD50" s="82"/>
      <c r="AE50" s="82">
        <f t="shared" si="1"/>
        <v>0</v>
      </c>
    </row>
    <row r="51" spans="1:31" s="20" customFormat="1" ht="12.75">
      <c r="A51" s="84" t="s">
        <v>63</v>
      </c>
      <c r="B51" s="84"/>
      <c r="C51" s="93"/>
      <c r="D51" s="84"/>
      <c r="E51" s="93"/>
      <c r="F51" s="84"/>
      <c r="G51" s="93"/>
      <c r="H51" s="84"/>
      <c r="I51" s="93"/>
      <c r="J51" s="84"/>
      <c r="K51" s="84"/>
      <c r="L51" s="93"/>
      <c r="M51" s="84"/>
      <c r="N51" s="93"/>
      <c r="O51" s="84"/>
      <c r="P51" s="93"/>
      <c r="Q51" s="84"/>
      <c r="R51" s="84"/>
      <c r="S51" s="93"/>
      <c r="T51" s="84"/>
      <c r="U51" s="93"/>
      <c r="V51" s="84"/>
      <c r="W51" s="93"/>
      <c r="X51" s="84"/>
      <c r="Y51" s="93"/>
      <c r="Z51" s="84"/>
      <c r="AA51" s="93"/>
      <c r="AB51" s="84"/>
      <c r="AC51" s="93"/>
      <c r="AD51" s="84"/>
      <c r="AE51" s="82">
        <f t="shared" si="1"/>
        <v>0</v>
      </c>
    </row>
    <row r="52" spans="1:31" s="20" customFormat="1" ht="12.75">
      <c r="A52" s="82" t="s">
        <v>64</v>
      </c>
      <c r="B52" s="82"/>
      <c r="C52" s="93"/>
      <c r="D52" s="82"/>
      <c r="E52" s="93"/>
      <c r="F52" s="82"/>
      <c r="G52" s="93"/>
      <c r="H52" s="82"/>
      <c r="I52" s="93"/>
      <c r="J52" s="82"/>
      <c r="K52" s="82"/>
      <c r="L52" s="93"/>
      <c r="M52" s="82"/>
      <c r="N52" s="93"/>
      <c r="O52" s="82"/>
      <c r="P52" s="93"/>
      <c r="Q52" s="82"/>
      <c r="R52" s="82"/>
      <c r="S52" s="93"/>
      <c r="T52" s="82"/>
      <c r="U52" s="93"/>
      <c r="V52" s="82"/>
      <c r="W52" s="93"/>
      <c r="X52" s="82"/>
      <c r="Y52" s="93"/>
      <c r="Z52" s="82"/>
      <c r="AA52" s="93"/>
      <c r="AB52" s="82"/>
      <c r="AC52" s="93"/>
      <c r="AD52" s="82"/>
      <c r="AE52" s="82">
        <f t="shared" si="1"/>
        <v>0</v>
      </c>
    </row>
    <row r="53" spans="1:32" s="20" customFormat="1" ht="12.75">
      <c r="A53" s="84" t="s">
        <v>65</v>
      </c>
      <c r="B53" s="84"/>
      <c r="C53" s="93"/>
      <c r="D53" s="84"/>
      <c r="E53" s="93"/>
      <c r="F53" s="84"/>
      <c r="G53" s="93"/>
      <c r="H53" s="84"/>
      <c r="I53" s="93"/>
      <c r="J53" s="84"/>
      <c r="K53" s="84"/>
      <c r="L53" s="93"/>
      <c r="M53" s="84"/>
      <c r="N53" s="93"/>
      <c r="O53" s="84"/>
      <c r="P53" s="93"/>
      <c r="Q53" s="84"/>
      <c r="R53" s="84"/>
      <c r="S53" s="93"/>
      <c r="T53" s="84"/>
      <c r="U53" s="93"/>
      <c r="V53" s="84"/>
      <c r="W53" s="93"/>
      <c r="X53" s="84"/>
      <c r="Y53" s="93"/>
      <c r="Z53" s="84"/>
      <c r="AA53" s="93"/>
      <c r="AB53" s="84"/>
      <c r="AC53" s="93"/>
      <c r="AD53" s="84"/>
      <c r="AE53" s="82">
        <f t="shared" si="1"/>
        <v>0</v>
      </c>
      <c r="AF53" s="20" t="s">
        <v>161</v>
      </c>
    </row>
    <row r="54" spans="1:31" ht="13.5" thickBot="1">
      <c r="A54" s="2">
        <v>0</v>
      </c>
      <c r="C54" s="94"/>
      <c r="E54" s="94"/>
      <c r="G54" s="94"/>
      <c r="I54" s="94"/>
      <c r="L54" s="94"/>
      <c r="N54" s="94"/>
      <c r="P54" s="94"/>
      <c r="S54" s="94"/>
      <c r="U54" s="94"/>
      <c r="W54" s="94"/>
      <c r="Y54" s="94"/>
      <c r="AA54" s="94"/>
      <c r="AC54" s="94"/>
      <c r="AE54" s="90">
        <f>SUM(C54:AD54)</f>
        <v>0</v>
      </c>
    </row>
    <row r="55" spans="1:31" s="22" customFormat="1" ht="19.5" customHeight="1" thickBot="1">
      <c r="A55" s="25" t="s">
        <v>83</v>
      </c>
      <c r="B55" s="95">
        <f aca="true" t="shared" si="2" ref="B55:H55">SUM(B2:B54)</f>
        <v>11</v>
      </c>
      <c r="C55" s="95">
        <f t="shared" si="2"/>
        <v>100</v>
      </c>
      <c r="D55" s="26">
        <f t="shared" si="2"/>
        <v>0</v>
      </c>
      <c r="E55" s="95">
        <f t="shared" si="2"/>
        <v>0</v>
      </c>
      <c r="F55" s="26">
        <f t="shared" si="2"/>
        <v>2</v>
      </c>
      <c r="G55" s="95">
        <f t="shared" si="2"/>
        <v>10</v>
      </c>
      <c r="H55" s="26">
        <f t="shared" si="2"/>
        <v>8</v>
      </c>
      <c r="I55" s="95"/>
      <c r="J55" s="39">
        <f aca="true" t="shared" si="3" ref="J55:P55">SUM(J2:J54)</f>
        <v>0</v>
      </c>
      <c r="K55" s="95">
        <f t="shared" si="3"/>
        <v>1</v>
      </c>
      <c r="L55" s="95">
        <f t="shared" si="3"/>
        <v>0</v>
      </c>
      <c r="M55" s="26">
        <f t="shared" si="3"/>
        <v>1</v>
      </c>
      <c r="N55" s="95">
        <f t="shared" si="3"/>
        <v>9</v>
      </c>
      <c r="O55" s="26">
        <f t="shared" si="3"/>
        <v>0</v>
      </c>
      <c r="P55" s="95">
        <f t="shared" si="3"/>
        <v>4</v>
      </c>
      <c r="Q55" s="95">
        <f>SUM(Q2:Q54)</f>
        <v>0</v>
      </c>
      <c r="R55" s="95">
        <f>SUM(R2:R54)</f>
        <v>1</v>
      </c>
      <c r="S55" s="95">
        <f aca="true" t="shared" si="4" ref="S55:AD55">SUM(S2:S54)</f>
        <v>0</v>
      </c>
      <c r="T55" s="26">
        <f t="shared" si="4"/>
        <v>1</v>
      </c>
      <c r="U55" s="95">
        <f t="shared" si="4"/>
        <v>0</v>
      </c>
      <c r="V55" s="26">
        <f t="shared" si="4"/>
        <v>466</v>
      </c>
      <c r="W55" s="95">
        <f t="shared" si="4"/>
        <v>0</v>
      </c>
      <c r="X55" s="26">
        <f t="shared" si="4"/>
        <v>0</v>
      </c>
      <c r="Y55" s="95">
        <f t="shared" si="4"/>
        <v>130</v>
      </c>
      <c r="Z55" s="26">
        <f t="shared" si="4"/>
        <v>47</v>
      </c>
      <c r="AA55" s="95">
        <f t="shared" si="4"/>
        <v>1</v>
      </c>
      <c r="AB55" s="26">
        <f t="shared" si="4"/>
        <v>2</v>
      </c>
      <c r="AC55" s="95">
        <f t="shared" si="4"/>
        <v>1</v>
      </c>
      <c r="AD55" s="26">
        <f t="shared" si="4"/>
        <v>13</v>
      </c>
      <c r="AE55" s="18">
        <f>SUM(B55:AD55)</f>
        <v>808</v>
      </c>
    </row>
    <row r="56" spans="1:30" ht="69.75" thickBot="1">
      <c r="A56" s="1"/>
      <c r="B56" s="1" t="s">
        <v>185</v>
      </c>
      <c r="C56" s="96" t="s">
        <v>22</v>
      </c>
      <c r="D56" s="31" t="s">
        <v>88</v>
      </c>
      <c r="E56" s="96" t="s">
        <v>18</v>
      </c>
      <c r="F56" s="27" t="s">
        <v>7</v>
      </c>
      <c r="G56" s="96" t="s">
        <v>67</v>
      </c>
      <c r="H56" s="27" t="s">
        <v>68</v>
      </c>
      <c r="I56" s="96"/>
      <c r="J56" s="40" t="s">
        <v>90</v>
      </c>
      <c r="K56" s="40" t="s">
        <v>143</v>
      </c>
      <c r="L56" s="96" t="s">
        <v>69</v>
      </c>
      <c r="M56" s="27" t="s">
        <v>70</v>
      </c>
      <c r="N56" s="96" t="s">
        <v>71</v>
      </c>
      <c r="O56" s="28" t="s">
        <v>160</v>
      </c>
      <c r="P56" s="96" t="s">
        <v>72</v>
      </c>
      <c r="Q56" s="27"/>
      <c r="R56" s="73" t="s">
        <v>166</v>
      </c>
      <c r="S56" s="96" t="s">
        <v>73</v>
      </c>
      <c r="T56" s="27" t="s">
        <v>74</v>
      </c>
      <c r="U56" s="96" t="s">
        <v>75</v>
      </c>
      <c r="V56" s="27" t="s">
        <v>76</v>
      </c>
      <c r="W56" s="96" t="s">
        <v>159</v>
      </c>
      <c r="X56" s="28" t="s">
        <v>77</v>
      </c>
      <c r="Y56" s="96" t="s">
        <v>24</v>
      </c>
      <c r="Z56" s="28" t="s">
        <v>78</v>
      </c>
      <c r="AA56" s="96" t="s">
        <v>79</v>
      </c>
      <c r="AB56" s="28" t="s">
        <v>80</v>
      </c>
      <c r="AC56" s="96" t="s">
        <v>81</v>
      </c>
      <c r="AD56" s="29" t="s">
        <v>82</v>
      </c>
    </row>
    <row r="57" spans="1:31" ht="12.75">
      <c r="A57" s="2" t="s">
        <v>147</v>
      </c>
      <c r="AE57" s="24">
        <f>SUM(AE2:AE54)</f>
        <v>808</v>
      </c>
    </row>
    <row r="59" spans="1:3" ht="12.75">
      <c r="A59" s="125"/>
      <c r="B59" s="125"/>
      <c r="C59" s="125"/>
    </row>
  </sheetData>
  <mergeCells count="1">
    <mergeCell ref="A59:C5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/>
  <dimension ref="A1:P49"/>
  <sheetViews>
    <sheetView workbookViewId="0" topLeftCell="A10">
      <selection activeCell="F43" sqref="F43"/>
    </sheetView>
  </sheetViews>
  <sheetFormatPr defaultColWidth="11.421875" defaultRowHeight="12.75"/>
  <cols>
    <col min="1" max="1" width="15.00390625" style="0" customWidth="1"/>
    <col min="2" max="101" width="11.421875" style="41" customWidth="1"/>
  </cols>
  <sheetData>
    <row r="1" spans="1:10" ht="12.75">
      <c r="A1" t="s">
        <v>94</v>
      </c>
      <c r="B1" s="46">
        <v>36891</v>
      </c>
      <c r="C1" s="46">
        <v>37164</v>
      </c>
      <c r="D1" s="46">
        <v>37256</v>
      </c>
      <c r="E1" s="46">
        <v>37346</v>
      </c>
      <c r="F1" s="46">
        <v>37529</v>
      </c>
      <c r="G1" s="46">
        <v>37711</v>
      </c>
      <c r="H1" s="46">
        <v>38442</v>
      </c>
      <c r="I1" s="46">
        <v>38596</v>
      </c>
      <c r="J1" s="102">
        <v>39172</v>
      </c>
    </row>
    <row r="2" spans="1:10" ht="12.75">
      <c r="A2" s="104" t="s">
        <v>95</v>
      </c>
      <c r="B2" s="105">
        <v>8369</v>
      </c>
      <c r="C2" s="105">
        <v>8472</v>
      </c>
      <c r="D2" s="105">
        <v>8515</v>
      </c>
      <c r="E2" s="105">
        <v>8558</v>
      </c>
      <c r="F2" s="105">
        <v>8518</v>
      </c>
      <c r="G2" s="105">
        <v>8547</v>
      </c>
      <c r="H2" s="106">
        <v>8644</v>
      </c>
      <c r="I2" s="105">
        <v>8631</v>
      </c>
      <c r="J2" s="107">
        <v>8605</v>
      </c>
    </row>
    <row r="3" spans="1:10" ht="12.75">
      <c r="A3" s="109" t="s">
        <v>96</v>
      </c>
      <c r="B3" s="108">
        <v>1133</v>
      </c>
      <c r="C3" s="108">
        <v>1148</v>
      </c>
      <c r="D3" s="108">
        <v>1159</v>
      </c>
      <c r="E3" s="108">
        <v>1137</v>
      </c>
      <c r="F3" s="108">
        <v>1150</v>
      </c>
      <c r="G3" s="108">
        <v>1151</v>
      </c>
      <c r="H3" s="108">
        <v>1117</v>
      </c>
      <c r="I3" s="108">
        <v>1121</v>
      </c>
      <c r="J3" s="108">
        <v>1104</v>
      </c>
    </row>
    <row r="4" spans="1:10" ht="12.75">
      <c r="A4" t="s">
        <v>97</v>
      </c>
      <c r="B4" s="41">
        <v>20098</v>
      </c>
      <c r="C4" s="41">
        <v>20092</v>
      </c>
      <c r="D4" s="41">
        <v>20120</v>
      </c>
      <c r="E4" s="41">
        <v>20110</v>
      </c>
      <c r="F4" s="41">
        <v>20101</v>
      </c>
      <c r="G4" s="41">
        <v>20037</v>
      </c>
      <c r="H4" s="47">
        <v>19713</v>
      </c>
      <c r="I4" s="41">
        <v>19741</v>
      </c>
      <c r="J4" s="41">
        <v>19769</v>
      </c>
    </row>
    <row r="5" spans="1:6" ht="12.75">
      <c r="A5" t="s">
        <v>98</v>
      </c>
      <c r="B5" s="41">
        <v>2217</v>
      </c>
      <c r="C5" s="41">
        <v>2218</v>
      </c>
      <c r="D5" s="41">
        <v>2208</v>
      </c>
      <c r="E5" s="41">
        <v>2199</v>
      </c>
      <c r="F5" s="41">
        <v>2175</v>
      </c>
    </row>
    <row r="6" spans="1:10" ht="12.75">
      <c r="A6" t="s">
        <v>99</v>
      </c>
      <c r="B6" s="41">
        <v>528</v>
      </c>
      <c r="C6" s="41">
        <v>516</v>
      </c>
      <c r="D6" s="41">
        <v>522</v>
      </c>
      <c r="E6" s="41">
        <v>531</v>
      </c>
      <c r="F6" s="41">
        <v>530</v>
      </c>
      <c r="G6" s="41">
        <v>527</v>
      </c>
      <c r="H6" s="66">
        <v>542</v>
      </c>
      <c r="I6" s="41">
        <v>542</v>
      </c>
      <c r="J6" s="41">
        <v>549</v>
      </c>
    </row>
    <row r="7" spans="1:10" ht="12.75">
      <c r="A7" t="s">
        <v>100</v>
      </c>
      <c r="B7" s="41">
        <v>3496</v>
      </c>
      <c r="C7" s="41">
        <v>3548</v>
      </c>
      <c r="D7" s="41">
        <v>3541</v>
      </c>
      <c r="E7" s="41">
        <v>3550</v>
      </c>
      <c r="F7" s="41">
        <v>3585</v>
      </c>
      <c r="G7" s="41">
        <v>3599</v>
      </c>
      <c r="H7" s="66">
        <v>3560</v>
      </c>
      <c r="I7" s="41">
        <v>3564</v>
      </c>
      <c r="J7" s="47">
        <v>3561</v>
      </c>
    </row>
    <row r="8" spans="1:11" ht="12.75">
      <c r="A8" t="s">
        <v>101</v>
      </c>
      <c r="B8" s="41">
        <v>6287</v>
      </c>
      <c r="C8" s="41">
        <v>6372</v>
      </c>
      <c r="D8" s="41">
        <v>6391</v>
      </c>
      <c r="E8" s="41">
        <v>6377</v>
      </c>
      <c r="F8" s="41">
        <v>6437</v>
      </c>
      <c r="K8" s="47"/>
    </row>
    <row r="9" spans="1:10" ht="12.75">
      <c r="A9" t="s">
        <v>102</v>
      </c>
      <c r="B9" s="41">
        <v>1206</v>
      </c>
      <c r="C9" s="41">
        <v>1207</v>
      </c>
      <c r="D9" s="41">
        <v>1198</v>
      </c>
      <c r="E9" s="41">
        <v>1198</v>
      </c>
      <c r="F9" s="41">
        <v>1206</v>
      </c>
      <c r="G9" s="41">
        <v>1189</v>
      </c>
      <c r="H9" s="41">
        <v>1154</v>
      </c>
      <c r="I9" s="41">
        <v>1176</v>
      </c>
      <c r="J9" s="41">
        <v>1190</v>
      </c>
    </row>
    <row r="10" spans="1:10" ht="12.75">
      <c r="A10" t="s">
        <v>103</v>
      </c>
      <c r="B10" s="41">
        <v>642</v>
      </c>
      <c r="C10" s="41">
        <v>631</v>
      </c>
      <c r="D10" s="41">
        <v>631</v>
      </c>
      <c r="E10" s="41">
        <v>633</v>
      </c>
      <c r="F10" s="41">
        <v>629</v>
      </c>
      <c r="G10" s="41">
        <v>626</v>
      </c>
      <c r="H10" s="66">
        <v>662</v>
      </c>
      <c r="I10" s="41">
        <v>686</v>
      </c>
      <c r="J10" s="41">
        <v>700</v>
      </c>
    </row>
    <row r="11" spans="1:10" ht="12.75">
      <c r="A11" t="s">
        <v>104</v>
      </c>
      <c r="B11" s="41">
        <v>16874</v>
      </c>
      <c r="C11" s="41">
        <v>16922</v>
      </c>
      <c r="D11" s="41">
        <v>16929</v>
      </c>
      <c r="E11" s="41">
        <v>16956</v>
      </c>
      <c r="F11" s="41">
        <v>17015</v>
      </c>
      <c r="G11" s="41">
        <v>17042</v>
      </c>
      <c r="H11" s="66">
        <v>17168</v>
      </c>
      <c r="I11" s="41">
        <v>17256</v>
      </c>
      <c r="J11" s="41">
        <v>17334</v>
      </c>
    </row>
    <row r="12" spans="1:10" ht="12.75">
      <c r="A12" t="s">
        <v>105</v>
      </c>
      <c r="B12" s="41">
        <v>1095</v>
      </c>
      <c r="C12" s="41">
        <v>1146</v>
      </c>
      <c r="D12" s="41">
        <v>1174</v>
      </c>
      <c r="E12" s="41">
        <v>1181</v>
      </c>
      <c r="F12" s="41">
        <v>1198</v>
      </c>
      <c r="G12" s="41">
        <v>1200</v>
      </c>
      <c r="H12" s="47">
        <v>1192</v>
      </c>
      <c r="I12" s="41">
        <v>1196</v>
      </c>
      <c r="J12" s="41">
        <v>1203</v>
      </c>
    </row>
    <row r="13" spans="1:10" ht="12.75">
      <c r="A13" t="s">
        <v>106</v>
      </c>
      <c r="B13" s="41">
        <v>1476</v>
      </c>
      <c r="C13" s="41">
        <v>1480</v>
      </c>
      <c r="D13" s="41">
        <v>1467</v>
      </c>
      <c r="E13" s="41">
        <v>1461</v>
      </c>
      <c r="F13" s="41">
        <v>1476</v>
      </c>
      <c r="G13" s="41">
        <v>1467</v>
      </c>
      <c r="H13" s="41">
        <v>1473</v>
      </c>
      <c r="I13" s="41">
        <v>1480</v>
      </c>
      <c r="J13" s="41">
        <v>1492</v>
      </c>
    </row>
    <row r="14" spans="1:10" ht="12.75">
      <c r="A14" t="s">
        <v>107</v>
      </c>
      <c r="B14" s="41">
        <v>7486</v>
      </c>
      <c r="C14" s="41">
        <v>7575</v>
      </c>
      <c r="D14" s="41">
        <v>7584</v>
      </c>
      <c r="E14" s="41">
        <v>7607</v>
      </c>
      <c r="F14" s="41">
        <v>7690</v>
      </c>
      <c r="G14" s="41">
        <v>7692</v>
      </c>
      <c r="H14" s="41">
        <v>7806</v>
      </c>
      <c r="I14" s="41">
        <v>7771</v>
      </c>
      <c r="J14" s="47">
        <v>7745</v>
      </c>
    </row>
    <row r="15" spans="1:10" ht="12.75">
      <c r="A15" t="s">
        <v>108</v>
      </c>
      <c r="B15" s="41">
        <v>2111</v>
      </c>
      <c r="C15" s="41">
        <v>2153</v>
      </c>
      <c r="D15" s="41">
        <v>2160</v>
      </c>
      <c r="E15" s="41">
        <v>2184</v>
      </c>
      <c r="F15" s="41">
        <v>2184</v>
      </c>
      <c r="G15" s="41">
        <v>2202</v>
      </c>
      <c r="H15" s="47">
        <v>2199</v>
      </c>
      <c r="I15" s="41">
        <v>2227</v>
      </c>
      <c r="J15" s="41">
        <v>2219</v>
      </c>
    </row>
    <row r="16" spans="1:10" ht="12.75">
      <c r="A16" t="s">
        <v>109</v>
      </c>
      <c r="B16" s="41">
        <v>1030</v>
      </c>
      <c r="C16" s="41">
        <v>1015</v>
      </c>
      <c r="D16" s="41">
        <v>1001</v>
      </c>
      <c r="E16" s="41">
        <v>969</v>
      </c>
      <c r="F16" s="41">
        <v>985</v>
      </c>
      <c r="G16" s="41">
        <v>979</v>
      </c>
      <c r="H16" s="66">
        <v>1025</v>
      </c>
      <c r="I16" s="41">
        <v>1047</v>
      </c>
      <c r="J16" s="41">
        <v>1036</v>
      </c>
    </row>
    <row r="17" spans="1:10" ht="12.75">
      <c r="A17" t="s">
        <v>110</v>
      </c>
      <c r="B17" s="41">
        <v>740</v>
      </c>
      <c r="C17" s="41">
        <v>749</v>
      </c>
      <c r="D17" s="41">
        <v>738</v>
      </c>
      <c r="E17" s="41">
        <v>744</v>
      </c>
      <c r="F17" s="41">
        <v>737</v>
      </c>
      <c r="G17" s="41">
        <v>739</v>
      </c>
      <c r="H17" s="41">
        <v>711</v>
      </c>
      <c r="I17" s="41">
        <v>735</v>
      </c>
      <c r="J17" s="41">
        <v>726</v>
      </c>
    </row>
    <row r="18" spans="1:10" ht="12.75">
      <c r="A18" t="s">
        <v>111</v>
      </c>
      <c r="B18" s="41">
        <v>9221</v>
      </c>
      <c r="C18" s="41">
        <v>9279</v>
      </c>
      <c r="D18" s="41">
        <v>9244</v>
      </c>
      <c r="E18" s="41">
        <v>9260</v>
      </c>
      <c r="F18" s="41">
        <v>9304</v>
      </c>
      <c r="G18" s="41">
        <v>9259</v>
      </c>
      <c r="H18" s="66">
        <v>9313</v>
      </c>
      <c r="I18" s="41">
        <v>9331</v>
      </c>
      <c r="J18" s="47">
        <v>9206</v>
      </c>
    </row>
    <row r="19" spans="1:10" ht="12.75">
      <c r="A19" t="s">
        <v>112</v>
      </c>
      <c r="B19" s="41">
        <v>1087</v>
      </c>
      <c r="C19" s="41">
        <v>1106</v>
      </c>
      <c r="D19" s="41">
        <v>1114</v>
      </c>
      <c r="E19" s="41">
        <v>1130</v>
      </c>
      <c r="F19" s="41">
        <v>1132</v>
      </c>
      <c r="G19" s="41">
        <v>1118</v>
      </c>
      <c r="H19" s="41">
        <v>1107</v>
      </c>
      <c r="I19" s="41">
        <v>1111</v>
      </c>
      <c r="J19" s="41">
        <v>1077</v>
      </c>
    </row>
    <row r="20" spans="1:10" ht="12.75">
      <c r="A20" t="s">
        <v>113</v>
      </c>
      <c r="B20" s="41">
        <v>424</v>
      </c>
      <c r="C20" s="41">
        <v>432</v>
      </c>
      <c r="D20" s="41">
        <v>443</v>
      </c>
      <c r="E20" s="41">
        <v>445</v>
      </c>
      <c r="F20" s="41">
        <v>471</v>
      </c>
      <c r="G20" s="41">
        <v>458</v>
      </c>
      <c r="H20" s="41">
        <v>460</v>
      </c>
      <c r="I20" s="41">
        <v>464</v>
      </c>
      <c r="J20" s="41">
        <v>452</v>
      </c>
    </row>
    <row r="21" spans="1:10" ht="12.75">
      <c r="A21" t="s">
        <v>114</v>
      </c>
      <c r="B21" s="41">
        <v>1547</v>
      </c>
      <c r="C21" s="41">
        <v>1561</v>
      </c>
      <c r="D21" s="41">
        <v>1580</v>
      </c>
      <c r="E21" s="41">
        <v>1581</v>
      </c>
      <c r="F21" s="41">
        <v>1565</v>
      </c>
      <c r="G21" s="41">
        <v>1550</v>
      </c>
      <c r="H21" s="41">
        <v>1574</v>
      </c>
      <c r="I21" s="41">
        <v>1587</v>
      </c>
      <c r="J21" s="41">
        <v>1559</v>
      </c>
    </row>
    <row r="22" spans="1:10" ht="12.75">
      <c r="A22" t="s">
        <v>115</v>
      </c>
      <c r="B22" s="41">
        <v>1015</v>
      </c>
      <c r="C22" s="41">
        <v>1027</v>
      </c>
      <c r="D22" s="41">
        <v>1035</v>
      </c>
      <c r="E22" s="41">
        <v>1030</v>
      </c>
      <c r="F22" s="41">
        <v>1034</v>
      </c>
      <c r="G22" s="41">
        <v>1034</v>
      </c>
      <c r="H22" s="41">
        <v>1068</v>
      </c>
      <c r="I22" s="41">
        <v>1060</v>
      </c>
      <c r="J22" s="41">
        <v>1107</v>
      </c>
    </row>
    <row r="23" spans="1:6" ht="12.75">
      <c r="A23" t="s">
        <v>116</v>
      </c>
      <c r="B23" s="41">
        <v>2334</v>
      </c>
      <c r="C23" s="41">
        <v>2304</v>
      </c>
      <c r="D23" s="41">
        <v>2286</v>
      </c>
      <c r="E23" s="41">
        <v>2276</v>
      </c>
      <c r="F23" s="41">
        <v>2251</v>
      </c>
    </row>
    <row r="24" spans="1:10" ht="12.75">
      <c r="A24" t="s">
        <v>117</v>
      </c>
      <c r="B24" s="41">
        <v>4982</v>
      </c>
      <c r="C24" s="41">
        <v>5030</v>
      </c>
      <c r="D24" s="41">
        <v>5037</v>
      </c>
      <c r="E24" s="41">
        <v>5040</v>
      </c>
      <c r="F24" s="41">
        <v>5049</v>
      </c>
      <c r="G24" s="41">
        <v>5067</v>
      </c>
      <c r="H24" s="66">
        <v>5105</v>
      </c>
      <c r="I24" s="41">
        <v>5043</v>
      </c>
      <c r="J24" s="47">
        <v>4978</v>
      </c>
    </row>
    <row r="25" spans="1:10" ht="12.75">
      <c r="A25" t="s">
        <v>118</v>
      </c>
      <c r="B25" s="41">
        <v>10720</v>
      </c>
      <c r="C25" s="41">
        <v>10734</v>
      </c>
      <c r="D25" s="41">
        <v>10722</v>
      </c>
      <c r="E25" s="41">
        <v>10688</v>
      </c>
      <c r="F25" s="41">
        <v>10753</v>
      </c>
      <c r="G25" s="41">
        <v>10675</v>
      </c>
      <c r="H25" s="66">
        <v>10863</v>
      </c>
      <c r="I25" s="41">
        <v>10877</v>
      </c>
      <c r="J25" s="41">
        <v>10881</v>
      </c>
    </row>
    <row r="26" spans="1:10" ht="12.75">
      <c r="A26" t="s">
        <v>133</v>
      </c>
      <c r="B26" s="41">
        <v>411</v>
      </c>
      <c r="C26" s="41">
        <v>400</v>
      </c>
      <c r="D26" s="41">
        <v>393</v>
      </c>
      <c r="E26" s="41">
        <v>402</v>
      </c>
      <c r="F26" s="41">
        <v>409</v>
      </c>
      <c r="G26" s="41">
        <v>410</v>
      </c>
      <c r="H26" s="41">
        <v>412</v>
      </c>
      <c r="I26" s="41">
        <v>417</v>
      </c>
      <c r="J26" s="41">
        <v>417</v>
      </c>
    </row>
    <row r="27" spans="1:10" ht="12.75">
      <c r="A27" t="s">
        <v>134</v>
      </c>
      <c r="B27" s="41">
        <v>1133</v>
      </c>
      <c r="C27" s="41">
        <v>1161</v>
      </c>
      <c r="D27" s="41">
        <v>1153</v>
      </c>
      <c r="E27" s="41">
        <v>1140</v>
      </c>
      <c r="F27" s="41">
        <v>1152</v>
      </c>
      <c r="G27" s="41">
        <v>1135</v>
      </c>
      <c r="H27" s="41">
        <v>1159</v>
      </c>
      <c r="I27" s="41">
        <v>1158</v>
      </c>
      <c r="J27" s="41">
        <v>1158</v>
      </c>
    </row>
    <row r="28" spans="1:10" ht="12.75">
      <c r="A28" t="s">
        <v>119</v>
      </c>
      <c r="B28" s="41">
        <v>15915</v>
      </c>
      <c r="C28" s="41">
        <v>15964</v>
      </c>
      <c r="D28" s="41">
        <v>15963</v>
      </c>
      <c r="E28" s="41">
        <v>16019</v>
      </c>
      <c r="F28" s="41">
        <v>16193</v>
      </c>
      <c r="G28" s="41">
        <v>16225</v>
      </c>
      <c r="H28" s="41">
        <v>16396</v>
      </c>
      <c r="I28" s="41">
        <v>16615</v>
      </c>
      <c r="J28" s="47">
        <v>16549</v>
      </c>
    </row>
    <row r="29" spans="1:10" ht="12.75">
      <c r="A29" t="s">
        <v>120</v>
      </c>
      <c r="B29" s="41">
        <v>10008</v>
      </c>
      <c r="C29" s="41">
        <v>10023</v>
      </c>
      <c r="D29" s="41">
        <v>10017</v>
      </c>
      <c r="E29" s="41">
        <v>9979</v>
      </c>
      <c r="F29" s="41">
        <v>9976</v>
      </c>
      <c r="G29" s="41">
        <v>9933</v>
      </c>
      <c r="H29" s="41">
        <v>9956</v>
      </c>
      <c r="I29" s="41">
        <v>9919</v>
      </c>
      <c r="J29" s="41">
        <v>9761</v>
      </c>
    </row>
    <row r="30" spans="1:10" ht="12.75">
      <c r="A30" t="s">
        <v>121</v>
      </c>
      <c r="B30" s="41">
        <v>15371</v>
      </c>
      <c r="C30" s="41">
        <v>15379</v>
      </c>
      <c r="D30" s="41">
        <v>15429</v>
      </c>
      <c r="E30" s="41">
        <v>15529</v>
      </c>
      <c r="F30" s="41">
        <v>15623</v>
      </c>
      <c r="G30" s="41">
        <v>15703</v>
      </c>
      <c r="H30" s="41">
        <v>15797</v>
      </c>
      <c r="I30" s="41">
        <v>15862</v>
      </c>
      <c r="J30" s="47">
        <v>15802</v>
      </c>
    </row>
    <row r="31" spans="1:10" ht="12.75">
      <c r="A31" t="s">
        <v>122</v>
      </c>
      <c r="B31" s="41">
        <v>1032</v>
      </c>
      <c r="C31" s="41">
        <v>1038</v>
      </c>
      <c r="D31" s="41">
        <v>1030</v>
      </c>
      <c r="E31" s="41">
        <v>1036</v>
      </c>
      <c r="F31" s="41">
        <v>1044</v>
      </c>
      <c r="G31" s="41">
        <v>1040</v>
      </c>
      <c r="H31" s="41">
        <v>1057</v>
      </c>
      <c r="I31" s="41">
        <v>1042</v>
      </c>
      <c r="J31" s="41">
        <v>1028</v>
      </c>
    </row>
    <row r="32" spans="1:10" ht="12.75">
      <c r="A32" t="s">
        <v>123</v>
      </c>
      <c r="B32" s="41">
        <v>2416</v>
      </c>
      <c r="C32" s="41">
        <v>2453</v>
      </c>
      <c r="D32" s="41">
        <v>2427</v>
      </c>
      <c r="E32" s="44">
        <v>2424</v>
      </c>
      <c r="F32" s="41">
        <v>2411</v>
      </c>
      <c r="G32" s="41">
        <v>2393</v>
      </c>
      <c r="H32" s="66">
        <v>2437</v>
      </c>
      <c r="I32" s="41">
        <v>2502</v>
      </c>
      <c r="J32" s="41">
        <v>2540</v>
      </c>
    </row>
    <row r="33" spans="1:10" ht="12.75">
      <c r="A33" t="s">
        <v>124</v>
      </c>
      <c r="B33" s="41">
        <v>2510</v>
      </c>
      <c r="C33" s="41">
        <v>2514</v>
      </c>
      <c r="D33" s="41">
        <v>2534</v>
      </c>
      <c r="E33" s="41">
        <v>2537</v>
      </c>
      <c r="F33" s="41">
        <v>2551</v>
      </c>
      <c r="G33" s="41">
        <v>2564</v>
      </c>
      <c r="H33" s="47">
        <v>2496</v>
      </c>
      <c r="I33" s="41">
        <v>2557</v>
      </c>
      <c r="J33" s="41">
        <v>2516</v>
      </c>
    </row>
    <row r="34" spans="1:10" ht="12.75">
      <c r="A34" t="s">
        <v>125</v>
      </c>
      <c r="B34" s="41">
        <v>1427</v>
      </c>
      <c r="C34" s="41">
        <v>1500</v>
      </c>
      <c r="D34" s="41">
        <v>1480</v>
      </c>
      <c r="E34" s="41">
        <v>1479</v>
      </c>
      <c r="F34" s="41">
        <v>1501</v>
      </c>
      <c r="G34" s="41">
        <v>1490</v>
      </c>
      <c r="H34" s="66">
        <v>1512</v>
      </c>
      <c r="I34" s="41">
        <v>1591</v>
      </c>
      <c r="J34" s="41">
        <v>1602</v>
      </c>
    </row>
    <row r="35" spans="1:10" ht="12.75">
      <c r="A35" s="104" t="s">
        <v>126</v>
      </c>
      <c r="B35" s="105">
        <v>16277</v>
      </c>
      <c r="C35" s="105">
        <v>16221</v>
      </c>
      <c r="D35" s="105">
        <v>16204</v>
      </c>
      <c r="E35" s="105">
        <v>16242</v>
      </c>
      <c r="F35" s="105">
        <v>16272</v>
      </c>
      <c r="G35" s="105">
        <v>16275</v>
      </c>
      <c r="H35" s="106">
        <v>16831</v>
      </c>
      <c r="I35" s="105">
        <v>16510</v>
      </c>
      <c r="J35" s="105">
        <v>16526</v>
      </c>
    </row>
    <row r="36" spans="1:10" ht="12.75">
      <c r="A36" t="s">
        <v>127</v>
      </c>
      <c r="B36" s="41">
        <v>5130</v>
      </c>
      <c r="C36" s="41">
        <v>5198</v>
      </c>
      <c r="D36" s="41">
        <v>5279</v>
      </c>
      <c r="E36" s="41">
        <v>5290</v>
      </c>
      <c r="F36" s="41">
        <v>5339</v>
      </c>
      <c r="G36" s="41">
        <v>5312</v>
      </c>
      <c r="H36" s="41">
        <v>5364</v>
      </c>
      <c r="I36" s="41">
        <v>5372</v>
      </c>
      <c r="J36" s="47">
        <v>5433</v>
      </c>
    </row>
    <row r="37" spans="1:10" ht="12.75">
      <c r="A37" t="s">
        <v>128</v>
      </c>
      <c r="B37" s="41">
        <v>8935</v>
      </c>
      <c r="C37" s="41">
        <v>8975</v>
      </c>
      <c r="D37" s="41">
        <v>8956</v>
      </c>
      <c r="E37" s="41">
        <v>8941</v>
      </c>
      <c r="F37" s="41">
        <v>9070</v>
      </c>
      <c r="G37" s="41">
        <v>9026</v>
      </c>
      <c r="H37" s="41">
        <v>9007</v>
      </c>
      <c r="I37" s="41">
        <v>9050</v>
      </c>
      <c r="J37" s="47">
        <v>9029</v>
      </c>
    </row>
    <row r="38" spans="1:10" ht="12.75">
      <c r="A38" t="s">
        <v>129</v>
      </c>
      <c r="B38" s="41">
        <v>2324</v>
      </c>
      <c r="C38" s="41">
        <v>2316</v>
      </c>
      <c r="D38" s="41">
        <v>2316</v>
      </c>
      <c r="E38" s="41">
        <v>2332</v>
      </c>
      <c r="F38" s="41">
        <v>2324</v>
      </c>
      <c r="G38" s="41">
        <v>2307</v>
      </c>
      <c r="H38" s="41">
        <v>2342</v>
      </c>
      <c r="I38" s="41">
        <v>2347</v>
      </c>
      <c r="J38" s="47">
        <v>2326</v>
      </c>
    </row>
    <row r="39" spans="1:10" ht="12.75">
      <c r="A39" s="104" t="s">
        <v>130</v>
      </c>
      <c r="B39" s="105">
        <v>11442</v>
      </c>
      <c r="C39" s="105">
        <v>11596</v>
      </c>
      <c r="D39" s="105">
        <v>11635</v>
      </c>
      <c r="E39" s="105">
        <v>11683</v>
      </c>
      <c r="F39" s="105">
        <v>11736</v>
      </c>
      <c r="G39" s="105">
        <v>11776</v>
      </c>
      <c r="H39" s="106">
        <v>11885</v>
      </c>
      <c r="I39" s="105">
        <v>11952</v>
      </c>
      <c r="J39" s="107">
        <v>11805</v>
      </c>
    </row>
    <row r="40" spans="1:10" ht="12.75">
      <c r="A40" s="110" t="s">
        <v>131</v>
      </c>
      <c r="B40" s="111">
        <v>1798</v>
      </c>
      <c r="C40" s="111">
        <v>1782</v>
      </c>
      <c r="D40" s="111">
        <v>1771</v>
      </c>
      <c r="E40" s="111">
        <v>1768</v>
      </c>
      <c r="F40" s="111">
        <v>1810</v>
      </c>
      <c r="G40" s="111"/>
      <c r="H40" s="112"/>
      <c r="I40" s="111"/>
      <c r="J40" s="111"/>
    </row>
    <row r="41" spans="1:10" ht="12.75">
      <c r="A41" s="110" t="s">
        <v>141</v>
      </c>
      <c r="B41" s="111"/>
      <c r="C41" s="111"/>
      <c r="D41" s="111"/>
      <c r="E41" s="111"/>
      <c r="F41" s="111"/>
      <c r="G41" s="111">
        <v>12711</v>
      </c>
      <c r="H41" s="112">
        <v>12790</v>
      </c>
      <c r="I41" s="111">
        <v>12909</v>
      </c>
      <c r="J41" s="111">
        <v>12961</v>
      </c>
    </row>
    <row r="42" spans="1:16" ht="13.5" thickBot="1">
      <c r="A42" s="42" t="s">
        <v>132</v>
      </c>
      <c r="B42" s="45">
        <f>SUM(B2:B40)</f>
        <v>202247</v>
      </c>
      <c r="C42" s="45">
        <f aca="true" t="shared" si="0" ref="C42:P42">SUM(C2:C40)</f>
        <v>203237</v>
      </c>
      <c r="D42" s="45">
        <f t="shared" si="0"/>
        <v>203386</v>
      </c>
      <c r="E42" s="45">
        <f t="shared" si="0"/>
        <v>203646</v>
      </c>
      <c r="F42" s="45">
        <f t="shared" si="0"/>
        <v>204586</v>
      </c>
      <c r="G42" s="45">
        <f>SUM(G2:G41)</f>
        <v>204458</v>
      </c>
      <c r="H42" s="45">
        <f>SUM(H2:H41)</f>
        <v>205897</v>
      </c>
      <c r="I42" s="45">
        <f>SUM(I2:I41)</f>
        <v>206449</v>
      </c>
      <c r="J42" s="45">
        <f>SUM(J2:J41)</f>
        <v>205946</v>
      </c>
      <c r="K42" s="43">
        <f t="shared" si="0"/>
        <v>0</v>
      </c>
      <c r="L42" s="43">
        <f t="shared" si="0"/>
        <v>0</v>
      </c>
      <c r="M42" s="43">
        <f t="shared" si="0"/>
        <v>0</v>
      </c>
      <c r="N42" s="43">
        <f t="shared" si="0"/>
        <v>0</v>
      </c>
      <c r="O42" s="43">
        <f t="shared" si="0"/>
        <v>0</v>
      </c>
      <c r="P42" s="43">
        <f t="shared" si="0"/>
        <v>0</v>
      </c>
    </row>
    <row r="43" spans="3:10" ht="13.5" thickTop="1">
      <c r="C43" s="48">
        <f aca="true" t="shared" si="1" ref="C43:I43">SUM(C42-B42)</f>
        <v>990</v>
      </c>
      <c r="D43" s="48">
        <f t="shared" si="1"/>
        <v>149</v>
      </c>
      <c r="E43" s="48">
        <f t="shared" si="1"/>
        <v>260</v>
      </c>
      <c r="F43" s="48">
        <f t="shared" si="1"/>
        <v>940</v>
      </c>
      <c r="G43" s="103">
        <f t="shared" si="1"/>
        <v>-128</v>
      </c>
      <c r="H43" s="48">
        <f t="shared" si="1"/>
        <v>1439</v>
      </c>
      <c r="I43" s="48">
        <f t="shared" si="1"/>
        <v>552</v>
      </c>
      <c r="J43" s="47">
        <v>-503</v>
      </c>
    </row>
    <row r="45" spans="1:10" ht="12.75">
      <c r="A45" s="67" t="s">
        <v>155</v>
      </c>
      <c r="B45" s="41">
        <f>SUM(B38,B34,B33,B32,B31,B28,B27,B26,B25,B20,B19,B12,B11,B10)</f>
        <v>58010</v>
      </c>
      <c r="C45" s="41">
        <f aca="true" t="shared" si="2" ref="C45:J45">SUM(C38,C34,C33,C32,C31,C28,C27,C26,C25,C20,C19,C12,C11,C10)</f>
        <v>58317</v>
      </c>
      <c r="D45" s="41">
        <f t="shared" si="2"/>
        <v>58309</v>
      </c>
      <c r="E45" s="41">
        <f t="shared" si="2"/>
        <v>58402</v>
      </c>
      <c r="F45" s="41">
        <f t="shared" si="2"/>
        <v>58783</v>
      </c>
      <c r="G45" s="41">
        <f t="shared" si="2"/>
        <v>58683</v>
      </c>
      <c r="H45" s="41">
        <f t="shared" si="2"/>
        <v>59263</v>
      </c>
      <c r="I45" s="41">
        <f t="shared" si="2"/>
        <v>59819</v>
      </c>
      <c r="J45" s="41">
        <f t="shared" si="2"/>
        <v>59783</v>
      </c>
    </row>
    <row r="46" spans="1:10" ht="12.75">
      <c r="A46" s="68" t="s">
        <v>156</v>
      </c>
      <c r="B46" s="41">
        <f>SUM(B7+B12+B17+B20+B38+B33+B25+B21+B17+B11)</f>
        <v>40470</v>
      </c>
      <c r="C46" s="41">
        <f aca="true" t="shared" si="3" ref="C46:J46">SUM(C7+C12+C17+C20+C38+C33+C25+C21+C17+C11)</f>
        <v>40671</v>
      </c>
      <c r="D46" s="41">
        <f t="shared" si="3"/>
        <v>40715</v>
      </c>
      <c r="E46" s="41">
        <f t="shared" si="3"/>
        <v>40758</v>
      </c>
      <c r="F46" s="41">
        <f t="shared" si="3"/>
        <v>40936</v>
      </c>
      <c r="G46" s="41">
        <f t="shared" si="3"/>
        <v>40873</v>
      </c>
      <c r="H46" s="41">
        <f t="shared" si="3"/>
        <v>41077</v>
      </c>
      <c r="I46" s="41">
        <f t="shared" si="3"/>
        <v>41318</v>
      </c>
      <c r="J46" s="41">
        <f t="shared" si="3"/>
        <v>41284</v>
      </c>
    </row>
    <row r="47" spans="1:10" ht="12.75">
      <c r="A47" s="69" t="s">
        <v>157</v>
      </c>
      <c r="B47" s="41">
        <f aca="true" t="shared" si="4" ref="B47:J47">SUM(B40,B29,B27,B26,B26,B23,B22,B21,B21,B19,B18,B17,B16,B15,B14,B10,B9)</f>
        <v>43727</v>
      </c>
      <c r="C47" s="41">
        <f t="shared" si="4"/>
        <v>43934</v>
      </c>
      <c r="D47" s="41">
        <f t="shared" si="4"/>
        <v>43878</v>
      </c>
      <c r="E47" s="41">
        <f t="shared" si="4"/>
        <v>43884</v>
      </c>
      <c r="F47" s="41">
        <f t="shared" si="4"/>
        <v>44038</v>
      </c>
      <c r="G47" s="41">
        <f t="shared" si="4"/>
        <v>39826</v>
      </c>
      <c r="H47" s="41">
        <f t="shared" si="4"/>
        <v>40132</v>
      </c>
      <c r="I47" s="41">
        <f t="shared" si="4"/>
        <v>40229</v>
      </c>
      <c r="J47" s="41">
        <f t="shared" si="4"/>
        <v>39877</v>
      </c>
    </row>
    <row r="48" spans="1:10" ht="12.75">
      <c r="A48" s="70" t="s">
        <v>169</v>
      </c>
      <c r="B48" s="41">
        <f>SUM(B4,B37,B30)</f>
        <v>44404</v>
      </c>
      <c r="C48" s="41">
        <f aca="true" t="shared" si="5" ref="C48:J48">SUM(C4,C37,C30)</f>
        <v>44446</v>
      </c>
      <c r="D48" s="41">
        <f t="shared" si="5"/>
        <v>44505</v>
      </c>
      <c r="E48" s="41">
        <f t="shared" si="5"/>
        <v>44580</v>
      </c>
      <c r="F48" s="41">
        <f t="shared" si="5"/>
        <v>44794</v>
      </c>
      <c r="G48" s="41">
        <f t="shared" si="5"/>
        <v>44766</v>
      </c>
      <c r="H48" s="41">
        <f t="shared" si="5"/>
        <v>44517</v>
      </c>
      <c r="I48" s="41">
        <f t="shared" si="5"/>
        <v>44653</v>
      </c>
      <c r="J48" s="41">
        <f t="shared" si="5"/>
        <v>44600</v>
      </c>
    </row>
    <row r="49" spans="1:10" ht="12.75">
      <c r="A49" s="71" t="s">
        <v>158</v>
      </c>
      <c r="B49" s="41">
        <f aca="true" t="shared" si="6" ref="B49:G49">SUM(B2,B7,B39,B36,B35)</f>
        <v>44714</v>
      </c>
      <c r="C49" s="41">
        <f t="shared" si="6"/>
        <v>45035</v>
      </c>
      <c r="D49" s="41">
        <f t="shared" si="6"/>
        <v>45174</v>
      </c>
      <c r="E49" s="41">
        <f t="shared" si="6"/>
        <v>45323</v>
      </c>
      <c r="F49" s="41">
        <f t="shared" si="6"/>
        <v>45450</v>
      </c>
      <c r="G49" s="41">
        <f t="shared" si="6"/>
        <v>45509</v>
      </c>
      <c r="H49" s="41">
        <f>SUM(H39,H35,H2)</f>
        <v>37360</v>
      </c>
      <c r="I49" s="41">
        <f>SUM(I39,I35,I2)</f>
        <v>37093</v>
      </c>
      <c r="J49" s="41">
        <f>SUM(J39,J35,J2)</f>
        <v>36936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HY70"/>
  <sheetViews>
    <sheetView workbookViewId="0" topLeftCell="A1">
      <selection activeCell="J14" sqref="J14"/>
    </sheetView>
  </sheetViews>
  <sheetFormatPr defaultColWidth="11.421875" defaultRowHeight="12.75"/>
  <cols>
    <col min="1" max="1" width="29.421875" style="3" customWidth="1"/>
    <col min="2" max="2" width="5.7109375" style="9" customWidth="1"/>
    <col min="3" max="3" width="6.421875" style="3" customWidth="1"/>
    <col min="4" max="5" width="6.28125" style="3" customWidth="1"/>
    <col min="6" max="9" width="5.00390625" style="3" customWidth="1"/>
    <col min="10" max="10" width="4.8515625" style="3" customWidth="1"/>
    <col min="11" max="12" width="3.00390625" style="3" customWidth="1"/>
    <col min="13" max="13" width="3.28125" style="3" customWidth="1"/>
    <col min="14" max="14" width="3.00390625" style="3" customWidth="1"/>
    <col min="15" max="15" width="6.28125" style="3" customWidth="1"/>
    <col min="16" max="17" width="4.57421875" style="3" customWidth="1"/>
    <col min="18" max="54" width="3.00390625" style="3" customWidth="1"/>
    <col min="55" max="55" width="4.421875" style="3" customWidth="1"/>
    <col min="56" max="56" width="12.00390625" style="9" customWidth="1"/>
    <col min="57" max="60" width="5.421875" style="32" customWidth="1"/>
    <col min="61" max="61" width="7.00390625" style="8" customWidth="1"/>
    <col min="62" max="65" width="5.421875" style="8" customWidth="1"/>
    <col min="66" max="66" width="5.7109375" style="8" customWidth="1"/>
    <col min="67" max="67" width="5.57421875" style="8" customWidth="1"/>
    <col min="68" max="73" width="5.7109375" style="8" customWidth="1"/>
    <col min="74" max="79" width="5.00390625" style="8" customWidth="1"/>
    <col min="80" max="84" width="5.57421875" style="8" customWidth="1"/>
    <col min="85" max="85" width="5.140625" style="8" customWidth="1"/>
    <col min="86" max="96" width="5.28125" style="8" customWidth="1"/>
    <col min="97" max="97" width="5.421875" style="8" customWidth="1"/>
    <col min="98" max="98" width="4.421875" style="8" customWidth="1"/>
    <col min="99" max="99" width="5.28125" style="8" customWidth="1"/>
    <col min="100" max="105" width="5.00390625" style="8" customWidth="1"/>
    <col min="106" max="106" width="5.140625" style="8" customWidth="1"/>
    <col min="107" max="108" width="6.00390625" style="8" customWidth="1"/>
    <col min="109" max="16384" width="11.421875" style="8" customWidth="1"/>
  </cols>
  <sheetData>
    <row r="1" spans="1:87" ht="12.75">
      <c r="A1" s="3" t="s">
        <v>8</v>
      </c>
      <c r="B1" s="50">
        <v>2000</v>
      </c>
      <c r="C1" s="51">
        <v>2001</v>
      </c>
      <c r="D1" s="51">
        <v>2002</v>
      </c>
      <c r="E1" s="51">
        <v>2003</v>
      </c>
      <c r="F1" s="51">
        <v>2004</v>
      </c>
      <c r="G1" s="51">
        <v>2005</v>
      </c>
      <c r="H1" s="51">
        <v>2006</v>
      </c>
      <c r="I1" s="3">
        <v>2007</v>
      </c>
      <c r="J1" s="3">
        <v>2008</v>
      </c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</row>
    <row r="2" spans="1:233" s="4" customFormat="1" ht="12.75">
      <c r="A2" s="4" t="s">
        <v>22</v>
      </c>
      <c r="B2" s="52">
        <v>222</v>
      </c>
      <c r="C2" s="52">
        <v>199</v>
      </c>
      <c r="D2" s="52">
        <v>172</v>
      </c>
      <c r="E2" s="52">
        <v>86</v>
      </c>
      <c r="F2" s="4">
        <v>151</v>
      </c>
      <c r="G2" s="4">
        <v>191</v>
      </c>
      <c r="H2" s="4">
        <v>134</v>
      </c>
      <c r="I2" s="4">
        <f>Daten2007!B2</f>
        <v>194</v>
      </c>
      <c r="J2" s="4">
        <f>SUM('Daten 2008'!B2)</f>
        <v>158</v>
      </c>
      <c r="BD2" s="13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</row>
    <row r="3" spans="1:233" s="4" customFormat="1" ht="12.75">
      <c r="A3" s="4" t="s">
        <v>0</v>
      </c>
      <c r="B3" s="4">
        <v>138</v>
      </c>
      <c r="C3" s="4">
        <v>234</v>
      </c>
      <c r="D3" s="4">
        <v>249</v>
      </c>
      <c r="E3" s="4">
        <v>116</v>
      </c>
      <c r="F3" s="4">
        <v>167</v>
      </c>
      <c r="G3" s="4">
        <v>158</v>
      </c>
      <c r="H3" s="4">
        <v>123</v>
      </c>
      <c r="I3" s="4">
        <f>Daten2007!B3</f>
        <v>126</v>
      </c>
      <c r="J3" s="4">
        <f>SUM('Daten 2008'!B3)</f>
        <v>69</v>
      </c>
      <c r="BD3" s="13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</row>
    <row r="4" spans="1:233" s="4" customFormat="1" ht="12.75">
      <c r="A4" s="4" t="s">
        <v>23</v>
      </c>
      <c r="B4" s="52"/>
      <c r="C4" s="52">
        <v>8</v>
      </c>
      <c r="D4" s="52">
        <v>11</v>
      </c>
      <c r="E4" s="52">
        <v>5</v>
      </c>
      <c r="F4" s="4">
        <v>4</v>
      </c>
      <c r="G4" s="4">
        <v>8</v>
      </c>
      <c r="H4" s="4">
        <v>6</v>
      </c>
      <c r="I4" s="4">
        <f>Daten2007!B4</f>
        <v>5</v>
      </c>
      <c r="J4" s="4">
        <f>SUM('Daten 2008'!B4)</f>
        <v>9</v>
      </c>
      <c r="BD4" s="13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</row>
    <row r="5" spans="1:233" s="4" customFormat="1" ht="12.75">
      <c r="A5" s="4" t="s">
        <v>84</v>
      </c>
      <c r="B5" s="52"/>
      <c r="C5" s="52">
        <v>12</v>
      </c>
      <c r="D5" s="52">
        <v>19</v>
      </c>
      <c r="E5" s="52">
        <v>16</v>
      </c>
      <c r="F5" s="4">
        <v>28</v>
      </c>
      <c r="G5" s="4">
        <v>23</v>
      </c>
      <c r="H5" s="4">
        <v>21</v>
      </c>
      <c r="I5" s="4">
        <f>Daten2007!B5</f>
        <v>24</v>
      </c>
      <c r="J5" s="4">
        <f>SUM('Daten 2008'!B5)</f>
        <v>15</v>
      </c>
      <c r="BD5" s="13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</row>
    <row r="6" spans="1:233" s="4" customFormat="1" ht="12.75">
      <c r="A6" s="4" t="s">
        <v>24</v>
      </c>
      <c r="B6" s="52"/>
      <c r="C6" s="52">
        <v>86</v>
      </c>
      <c r="D6" s="52">
        <v>94</v>
      </c>
      <c r="E6" s="52">
        <v>43</v>
      </c>
      <c r="F6" s="4">
        <v>33</v>
      </c>
      <c r="G6" s="4">
        <v>78</v>
      </c>
      <c r="H6" s="4">
        <v>100</v>
      </c>
      <c r="I6" s="4">
        <f>Daten2007!B6</f>
        <v>196</v>
      </c>
      <c r="J6" s="4">
        <f>SUM('Daten 2008'!B6)</f>
        <v>272</v>
      </c>
      <c r="BD6" s="13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</row>
    <row r="7" spans="1:233" s="4" customFormat="1" ht="12.75">
      <c r="A7" s="4" t="s">
        <v>89</v>
      </c>
      <c r="B7" s="52"/>
      <c r="C7" s="52">
        <v>6</v>
      </c>
      <c r="D7" s="52">
        <v>1</v>
      </c>
      <c r="E7" s="52">
        <v>33</v>
      </c>
      <c r="F7" s="4">
        <v>4</v>
      </c>
      <c r="G7" s="4">
        <v>2</v>
      </c>
      <c r="H7" s="4">
        <v>8</v>
      </c>
      <c r="I7" s="4">
        <f>Daten2007!B7</f>
        <v>5</v>
      </c>
      <c r="J7" s="4">
        <f>SUM('Daten 2008'!B7)</f>
        <v>8</v>
      </c>
      <c r="BD7" s="13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</row>
    <row r="8" spans="1:233" s="4" customFormat="1" ht="12.75">
      <c r="A8" s="4" t="s">
        <v>67</v>
      </c>
      <c r="B8" s="52"/>
      <c r="C8" s="52"/>
      <c r="D8" s="52">
        <v>2</v>
      </c>
      <c r="E8" s="52">
        <v>3</v>
      </c>
      <c r="F8" s="4">
        <v>11</v>
      </c>
      <c r="G8" s="4">
        <v>4</v>
      </c>
      <c r="H8" s="4">
        <v>5</v>
      </c>
      <c r="I8" s="4">
        <f>Daten2007!B8</f>
        <v>7</v>
      </c>
      <c r="J8" s="4">
        <f>SUM('Daten 2008'!B8)</f>
        <v>11</v>
      </c>
      <c r="BD8" s="13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X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</row>
    <row r="9" spans="1:233" s="4" customFormat="1" ht="12.75">
      <c r="A9" s="4" t="s">
        <v>135</v>
      </c>
      <c r="B9" s="52"/>
      <c r="C9" s="52"/>
      <c r="D9" s="52">
        <v>181</v>
      </c>
      <c r="E9" s="52">
        <v>94</v>
      </c>
      <c r="F9" s="4">
        <v>94</v>
      </c>
      <c r="G9" s="4">
        <v>223</v>
      </c>
      <c r="H9" s="4">
        <v>114</v>
      </c>
      <c r="I9" s="4">
        <f>Daten2007!B9</f>
        <v>540</v>
      </c>
      <c r="J9" s="4">
        <f>SUM('Daten 2008'!B9)</f>
        <v>746</v>
      </c>
      <c r="BD9" s="13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</row>
    <row r="10" spans="1:233" ht="12.75">
      <c r="A10" s="8" t="s">
        <v>143</v>
      </c>
      <c r="B10" s="49"/>
      <c r="C10" s="49"/>
      <c r="D10" s="49"/>
      <c r="E10" s="49"/>
      <c r="F10" s="8">
        <v>0</v>
      </c>
      <c r="G10" s="8">
        <v>1</v>
      </c>
      <c r="H10" s="8"/>
      <c r="I10" s="8">
        <f>Daten2007!B10</f>
        <v>1</v>
      </c>
      <c r="J10" s="8">
        <f>SUM('Daten 2008'!B10)</f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</row>
    <row r="11" spans="1:233" ht="12.75">
      <c r="A11" s="8" t="s">
        <v>93</v>
      </c>
      <c r="B11" s="49"/>
      <c r="C11" s="49"/>
      <c r="D11" s="49">
        <v>2</v>
      </c>
      <c r="E11" s="49"/>
      <c r="F11" s="8">
        <v>0</v>
      </c>
      <c r="G11" s="8">
        <v>0</v>
      </c>
      <c r="H11" s="8"/>
      <c r="I11" s="8">
        <f>Daten2007!B11</f>
        <v>0</v>
      </c>
      <c r="J11" s="8">
        <f>SUM('Daten 2008'!B11)</f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</row>
    <row r="12" spans="1:233" ht="12.75">
      <c r="A12" s="3" t="s">
        <v>86</v>
      </c>
      <c r="B12" s="49"/>
      <c r="C12" s="53">
        <v>3</v>
      </c>
      <c r="D12" s="53"/>
      <c r="E12" s="53"/>
      <c r="F12" s="3">
        <v>1</v>
      </c>
      <c r="G12" s="3">
        <v>0</v>
      </c>
      <c r="I12" s="8">
        <f>Daten2007!B12</f>
        <v>0</v>
      </c>
      <c r="J12" s="8">
        <f>SUM('Daten 2008'!B12)</f>
        <v>1</v>
      </c>
      <c r="BD12" s="13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</row>
    <row r="13" spans="1:233" ht="12.75">
      <c r="A13" s="3" t="s">
        <v>148</v>
      </c>
      <c r="B13" s="49"/>
      <c r="C13" s="53"/>
      <c r="D13" s="53"/>
      <c r="E13" s="53">
        <v>1</v>
      </c>
      <c r="F13" s="3">
        <v>3</v>
      </c>
      <c r="G13" s="3">
        <v>1</v>
      </c>
      <c r="I13" s="8">
        <f>Daten2007!B13</f>
        <v>1</v>
      </c>
      <c r="J13" s="8">
        <f>SUM('Daten 2008'!B13)</f>
        <v>0</v>
      </c>
      <c r="BD13" s="13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</row>
    <row r="14" spans="1:233" ht="12.75">
      <c r="A14" s="3" t="s">
        <v>165</v>
      </c>
      <c r="B14" s="49"/>
      <c r="C14" s="53"/>
      <c r="D14" s="53"/>
      <c r="E14" s="53"/>
      <c r="H14" s="3">
        <v>1</v>
      </c>
      <c r="I14" s="8">
        <f>Daten2007!B15</f>
        <v>0</v>
      </c>
      <c r="J14" s="8">
        <f>SUM('Daten 2008'!B14)</f>
        <v>2</v>
      </c>
      <c r="BD14" s="13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</row>
    <row r="15" spans="1:233" ht="12.75">
      <c r="A15" s="3" t="s">
        <v>163</v>
      </c>
      <c r="B15" s="49"/>
      <c r="C15" s="53"/>
      <c r="D15" s="53"/>
      <c r="E15" s="53"/>
      <c r="H15" s="3">
        <v>2</v>
      </c>
      <c r="I15" s="8">
        <f>Daten2007!B16</f>
        <v>0</v>
      </c>
      <c r="J15" s="8">
        <f>SUM('Daten 2008'!B15)</f>
        <v>0</v>
      </c>
      <c r="BD15" s="13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</row>
    <row r="16" spans="1:233" s="5" customFormat="1" ht="12.75">
      <c r="A16" s="5" t="s">
        <v>87</v>
      </c>
      <c r="B16" s="54">
        <v>2</v>
      </c>
      <c r="C16" s="54"/>
      <c r="D16" s="54">
        <v>292</v>
      </c>
      <c r="E16" s="54">
        <v>86</v>
      </c>
      <c r="F16" s="5">
        <v>2</v>
      </c>
      <c r="G16" s="5">
        <v>4</v>
      </c>
      <c r="I16" s="5">
        <f>Daten2007!B15</f>
        <v>0</v>
      </c>
      <c r="J16" s="54">
        <f>SUM('Daten 2008'!B16)</f>
        <v>0</v>
      </c>
      <c r="BD16" s="13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</row>
    <row r="17" spans="1:233" s="5" customFormat="1" ht="12.75">
      <c r="A17" s="5" t="s">
        <v>3</v>
      </c>
      <c r="B17" s="54">
        <v>3</v>
      </c>
      <c r="C17" s="54"/>
      <c r="D17" s="54">
        <v>2</v>
      </c>
      <c r="E17" s="54">
        <v>1</v>
      </c>
      <c r="G17" s="5">
        <v>0</v>
      </c>
      <c r="I17" s="5">
        <f>Daten2007!B16</f>
        <v>0</v>
      </c>
      <c r="J17" s="54">
        <f>SUM('Daten 2008'!B17)</f>
        <v>2</v>
      </c>
      <c r="BD17" s="13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</row>
    <row r="18" spans="1:60" s="5" customFormat="1" ht="12.75">
      <c r="A18" s="5" t="s">
        <v>88</v>
      </c>
      <c r="B18" s="12"/>
      <c r="F18" s="5">
        <v>1</v>
      </c>
      <c r="H18" s="5">
        <v>2</v>
      </c>
      <c r="I18" s="5">
        <f>Daten2007!B17</f>
        <v>0</v>
      </c>
      <c r="J18" s="54">
        <f>SUM('Daten 2008'!B18)</f>
        <v>0</v>
      </c>
      <c r="BD18" s="12"/>
      <c r="BE18" s="61"/>
      <c r="BF18" s="61"/>
      <c r="BG18" s="61"/>
      <c r="BH18" s="61"/>
    </row>
    <row r="19" spans="1:233" s="6" customFormat="1" ht="12.75">
      <c r="A19" s="6" t="s">
        <v>4</v>
      </c>
      <c r="B19" s="55">
        <v>4</v>
      </c>
      <c r="C19" s="55">
        <v>5</v>
      </c>
      <c r="D19" s="55">
        <v>2</v>
      </c>
      <c r="E19" s="55">
        <v>4</v>
      </c>
      <c r="G19" s="6">
        <v>4</v>
      </c>
      <c r="H19" s="6">
        <v>2</v>
      </c>
      <c r="I19" s="6">
        <f>Daten2007!B18</f>
        <v>0</v>
      </c>
      <c r="J19" s="6">
        <f>SUM('Daten 2008'!B19)</f>
        <v>1</v>
      </c>
      <c r="BD19" s="13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</row>
    <row r="20" spans="1:233" s="6" customFormat="1" ht="12.75">
      <c r="A20" s="6" t="s">
        <v>5</v>
      </c>
      <c r="B20" s="55">
        <v>1</v>
      </c>
      <c r="C20" s="55">
        <v>31</v>
      </c>
      <c r="D20" s="55">
        <v>22</v>
      </c>
      <c r="E20" s="55">
        <v>19</v>
      </c>
      <c r="F20" s="6">
        <v>32</v>
      </c>
      <c r="G20" s="6">
        <v>18</v>
      </c>
      <c r="H20" s="6">
        <v>11</v>
      </c>
      <c r="I20" s="6">
        <f>Daten2007!B19</f>
        <v>1</v>
      </c>
      <c r="J20" s="6">
        <f>SUM('Daten 2008'!B20)</f>
        <v>1</v>
      </c>
      <c r="AD20" s="6">
        <f>SUM(Datenjahr!B9)</f>
        <v>0</v>
      </c>
      <c r="BD20" s="13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</row>
    <row r="21" spans="1:233" s="6" customFormat="1" ht="12.75">
      <c r="A21" s="6" t="s">
        <v>25</v>
      </c>
      <c r="B21" s="55">
        <v>3</v>
      </c>
      <c r="C21" s="55">
        <v>160</v>
      </c>
      <c r="D21" s="55">
        <v>162</v>
      </c>
      <c r="E21" s="55">
        <v>62</v>
      </c>
      <c r="F21" s="6">
        <v>73</v>
      </c>
      <c r="G21" s="6">
        <v>66</v>
      </c>
      <c r="H21" s="6">
        <v>43</v>
      </c>
      <c r="I21" s="6">
        <f>Daten2007!B20</f>
        <v>1</v>
      </c>
      <c r="J21" s="6">
        <f>SUM('Daten 2008'!B21)</f>
        <v>18</v>
      </c>
      <c r="BD21" s="13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</row>
    <row r="22" spans="1:233" ht="12.75">
      <c r="A22" s="8" t="s">
        <v>149</v>
      </c>
      <c r="B22" s="49"/>
      <c r="C22" s="49"/>
      <c r="D22" s="49"/>
      <c r="E22" s="49"/>
      <c r="F22" s="8">
        <v>0</v>
      </c>
      <c r="G22" s="8">
        <v>1</v>
      </c>
      <c r="H22" s="8"/>
      <c r="I22" s="8">
        <f>Daten2007!B21</f>
        <v>15</v>
      </c>
      <c r="J22" s="8">
        <f>SUM('Daten 2008'!B22)</f>
        <v>40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</row>
    <row r="23" spans="1:233" ht="12.75">
      <c r="A23" s="3" t="s">
        <v>18</v>
      </c>
      <c r="B23" s="49"/>
      <c r="C23" s="53">
        <v>2</v>
      </c>
      <c r="D23" s="53"/>
      <c r="E23" s="53"/>
      <c r="F23" s="3">
        <v>0</v>
      </c>
      <c r="G23" s="3">
        <v>0</v>
      </c>
      <c r="I23" s="8">
        <f>Daten2007!B22</f>
        <v>34</v>
      </c>
      <c r="J23" s="8">
        <f>SUM('Daten 2008'!B23)</f>
        <v>0</v>
      </c>
      <c r="BD23" s="13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</row>
    <row r="24" spans="1:233" ht="12.75">
      <c r="A24" s="3" t="s">
        <v>74</v>
      </c>
      <c r="B24" s="49"/>
      <c r="C24" s="53">
        <v>2</v>
      </c>
      <c r="D24" s="53">
        <v>2</v>
      </c>
      <c r="E24" s="53">
        <v>1</v>
      </c>
      <c r="F24" s="3">
        <v>2</v>
      </c>
      <c r="G24" s="3">
        <v>1</v>
      </c>
      <c r="H24" s="3">
        <v>3</v>
      </c>
      <c r="I24" s="8">
        <f>Daten2007!B23</f>
        <v>2</v>
      </c>
      <c r="J24" s="8">
        <f>SUM('Daten 2008'!B24)</f>
        <v>0</v>
      </c>
      <c r="BD24" s="13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</row>
    <row r="25" spans="1:233" s="7" customFormat="1" ht="12.75">
      <c r="A25" s="7" t="s">
        <v>19</v>
      </c>
      <c r="B25" s="56"/>
      <c r="C25" s="56">
        <v>23</v>
      </c>
      <c r="D25" s="56">
        <v>4</v>
      </c>
      <c r="E25" s="56">
        <v>22</v>
      </c>
      <c r="F25" s="7">
        <v>1</v>
      </c>
      <c r="G25" s="7">
        <v>22</v>
      </c>
      <c r="H25" s="7">
        <v>18</v>
      </c>
      <c r="I25" s="7">
        <f>Daten2007!B24</f>
        <v>0</v>
      </c>
      <c r="J25" s="7">
        <f>SUM('Daten 2008'!B25)</f>
        <v>0</v>
      </c>
      <c r="BD25" s="13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</row>
    <row r="26" spans="1:233" s="62" customFormat="1" ht="12.75">
      <c r="A26" s="62" t="s">
        <v>80</v>
      </c>
      <c r="B26" s="63">
        <v>7</v>
      </c>
      <c r="C26" s="63">
        <v>11</v>
      </c>
      <c r="D26" s="63">
        <v>35</v>
      </c>
      <c r="E26" s="63">
        <v>9</v>
      </c>
      <c r="F26" s="62">
        <v>13</v>
      </c>
      <c r="G26" s="62">
        <v>8</v>
      </c>
      <c r="H26" s="62">
        <v>13</v>
      </c>
      <c r="I26" s="62">
        <f>Daten2007!B25</f>
        <v>1</v>
      </c>
      <c r="J26" s="62">
        <f>SUM('Daten 2008'!B26)</f>
        <v>3</v>
      </c>
      <c r="BD26" s="64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</row>
    <row r="27" spans="1:233" s="62" customFormat="1" ht="12.75">
      <c r="A27" s="62" t="s">
        <v>138</v>
      </c>
      <c r="B27" s="63"/>
      <c r="C27" s="63"/>
      <c r="D27" s="63"/>
      <c r="E27" s="63">
        <v>7</v>
      </c>
      <c r="F27" s="62">
        <v>2</v>
      </c>
      <c r="G27" s="62">
        <v>0</v>
      </c>
      <c r="I27" s="62">
        <f>Daten2007!B26</f>
        <v>1</v>
      </c>
      <c r="J27" s="62">
        <f>SUM('Daten 2008'!B27)</f>
        <v>5</v>
      </c>
      <c r="BD27" s="64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</row>
    <row r="28" spans="1:233" s="7" customFormat="1" ht="12.75">
      <c r="A28" s="7" t="s">
        <v>1</v>
      </c>
      <c r="B28" s="56"/>
      <c r="C28" s="56"/>
      <c r="D28" s="56">
        <v>1</v>
      </c>
      <c r="E28" s="56"/>
      <c r="F28" s="7">
        <v>0</v>
      </c>
      <c r="G28" s="7">
        <v>2</v>
      </c>
      <c r="H28" s="7">
        <v>1</v>
      </c>
      <c r="I28" s="7">
        <f>Daten2007!B27</f>
        <v>12</v>
      </c>
      <c r="J28" s="7">
        <f>SUM('Daten 2008'!B28)</f>
        <v>3</v>
      </c>
      <c r="BD28" s="13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</row>
    <row r="29" spans="1:233" s="7" customFormat="1" ht="12.75">
      <c r="A29" s="7" t="s">
        <v>85</v>
      </c>
      <c r="B29" s="56"/>
      <c r="C29" s="56">
        <v>1</v>
      </c>
      <c r="D29" s="56">
        <v>5</v>
      </c>
      <c r="E29" s="56">
        <v>1</v>
      </c>
      <c r="F29" s="7">
        <v>1</v>
      </c>
      <c r="G29" s="7">
        <v>1</v>
      </c>
      <c r="H29" s="7">
        <v>2</v>
      </c>
      <c r="I29" s="7">
        <f>Daten2007!B28</f>
        <v>8</v>
      </c>
      <c r="J29" s="7">
        <f>SUM('Daten 2008'!B29)</f>
        <v>0</v>
      </c>
      <c r="BD29" s="13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</row>
    <row r="30" spans="1:233" s="7" customFormat="1" ht="12.75">
      <c r="A30" s="7" t="s">
        <v>145</v>
      </c>
      <c r="B30" s="56"/>
      <c r="C30" s="56"/>
      <c r="D30" s="56"/>
      <c r="E30" s="56"/>
      <c r="F30" s="7">
        <v>0</v>
      </c>
      <c r="G30" s="7">
        <v>1</v>
      </c>
      <c r="I30" s="7">
        <f>Daten2007!B29</f>
        <v>0</v>
      </c>
      <c r="J30" s="7">
        <f>SUM('Daten 2008'!B30)</f>
        <v>0</v>
      </c>
      <c r="BD30" s="13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</row>
    <row r="31" spans="1:233" s="7" customFormat="1" ht="12.75">
      <c r="A31" s="7" t="s">
        <v>150</v>
      </c>
      <c r="B31" s="56"/>
      <c r="C31" s="56"/>
      <c r="D31" s="56"/>
      <c r="E31" s="56"/>
      <c r="F31" s="7">
        <v>0</v>
      </c>
      <c r="G31" s="7">
        <v>1</v>
      </c>
      <c r="H31" s="7">
        <v>1</v>
      </c>
      <c r="I31" s="7">
        <f>Daten2007!B30</f>
        <v>1</v>
      </c>
      <c r="J31" s="7">
        <f>SUM('Daten 2008'!B31)</f>
        <v>0</v>
      </c>
      <c r="BD31" s="13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</row>
    <row r="32" spans="1:233" ht="12.75">
      <c r="A32" s="3" t="s">
        <v>6</v>
      </c>
      <c r="B32" s="49">
        <v>1</v>
      </c>
      <c r="C32" s="53"/>
      <c r="D32" s="53"/>
      <c r="E32" s="53"/>
      <c r="I32" s="8">
        <f>Daten2007!B31</f>
        <v>0</v>
      </c>
      <c r="J32" s="101">
        <f>SUM('Daten 2008'!B32)</f>
        <v>0</v>
      </c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</row>
    <row r="33" spans="1:10" ht="12.75">
      <c r="A33" s="3" t="s">
        <v>153</v>
      </c>
      <c r="F33" s="3">
        <v>1</v>
      </c>
      <c r="H33" s="3">
        <v>1</v>
      </c>
      <c r="I33" s="8">
        <f>Daten2007!B32</f>
        <v>0</v>
      </c>
      <c r="J33" s="101">
        <f>SUM('Daten 2008'!B33)</f>
        <v>1</v>
      </c>
    </row>
    <row r="34" spans="1:56" ht="13.5" thickBot="1">
      <c r="A34" s="14" t="s">
        <v>137</v>
      </c>
      <c r="B34" s="57">
        <v>3</v>
      </c>
      <c r="C34" s="16"/>
      <c r="D34" s="16"/>
      <c r="E34" s="16"/>
      <c r="F34" s="16"/>
      <c r="G34" s="16"/>
      <c r="H34" s="16"/>
      <c r="I34" s="8">
        <f>Daten2007!B33</f>
        <v>0</v>
      </c>
      <c r="J34" s="101">
        <f>SUM('Daten 2008'!B34)</f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8"/>
      <c r="BA34" s="8"/>
      <c r="BB34" s="8"/>
      <c r="BC34" s="8"/>
      <c r="BD34" s="15"/>
    </row>
    <row r="35" spans="1:10" ht="15.75" customHeight="1">
      <c r="A35" s="3" t="s">
        <v>136</v>
      </c>
      <c r="B35" s="6">
        <f aca="true" t="shared" si="0" ref="B35:G35">SUM(B2:B34)</f>
        <v>384</v>
      </c>
      <c r="C35" s="6">
        <f t="shared" si="0"/>
        <v>783</v>
      </c>
      <c r="D35" s="6">
        <f t="shared" si="0"/>
        <v>1258</v>
      </c>
      <c r="E35" s="6">
        <f t="shared" si="0"/>
        <v>609</v>
      </c>
      <c r="F35" s="6">
        <f t="shared" si="0"/>
        <v>624</v>
      </c>
      <c r="G35" s="6">
        <f t="shared" si="0"/>
        <v>818</v>
      </c>
      <c r="H35" s="6">
        <f>SUM(H2:H34)</f>
        <v>611</v>
      </c>
      <c r="I35" s="6">
        <f>SUM(I2:I34)</f>
        <v>1175</v>
      </c>
      <c r="J35" s="6">
        <f>SUM('Daten 2008'!B36)</f>
        <v>1365</v>
      </c>
    </row>
    <row r="36" spans="1:10" ht="12.75">
      <c r="A36" s="58" t="s">
        <v>151</v>
      </c>
      <c r="B36" s="50">
        <v>2000</v>
      </c>
      <c r="C36" s="51">
        <v>2001</v>
      </c>
      <c r="D36" s="51">
        <v>2002</v>
      </c>
      <c r="E36" s="51">
        <v>2003</v>
      </c>
      <c r="F36" s="51">
        <v>2004</v>
      </c>
      <c r="G36" s="51">
        <v>2005</v>
      </c>
      <c r="H36" s="3">
        <v>2006</v>
      </c>
      <c r="I36" s="50">
        <v>2007</v>
      </c>
      <c r="J36" s="51">
        <v>2008</v>
      </c>
    </row>
    <row r="37" spans="1:17" ht="12.75">
      <c r="A37" s="6" t="s">
        <v>22</v>
      </c>
      <c r="C37" s="8"/>
      <c r="D37" s="6">
        <v>118</v>
      </c>
      <c r="E37" s="6">
        <v>77</v>
      </c>
      <c r="F37" s="6">
        <v>119</v>
      </c>
      <c r="G37" s="6">
        <v>140</v>
      </c>
      <c r="H37" s="6">
        <v>113</v>
      </c>
      <c r="I37" s="6">
        <v>155</v>
      </c>
      <c r="N37" s="8"/>
      <c r="O37" s="49"/>
      <c r="P37" s="49"/>
      <c r="Q37" s="49"/>
    </row>
    <row r="38" spans="1:9" ht="12.75">
      <c r="A38" s="6" t="s">
        <v>0</v>
      </c>
      <c r="C38" s="8"/>
      <c r="D38" s="6">
        <v>137</v>
      </c>
      <c r="E38" s="6">
        <v>94</v>
      </c>
      <c r="F38" s="6">
        <v>119</v>
      </c>
      <c r="G38" s="6">
        <v>108</v>
      </c>
      <c r="H38" s="6">
        <v>89</v>
      </c>
      <c r="I38" s="6">
        <v>89</v>
      </c>
    </row>
    <row r="39" spans="1:9" ht="12.75">
      <c r="A39" s="6" t="s">
        <v>23</v>
      </c>
      <c r="C39" s="8"/>
      <c r="D39" s="6">
        <v>7</v>
      </c>
      <c r="E39" s="6">
        <v>6</v>
      </c>
      <c r="F39" s="6">
        <v>2</v>
      </c>
      <c r="G39" s="6">
        <v>6</v>
      </c>
      <c r="H39" s="6">
        <v>6</v>
      </c>
      <c r="I39" s="6">
        <v>4</v>
      </c>
    </row>
    <row r="40" spans="1:9" ht="12.75">
      <c r="A40" s="6" t="s">
        <v>84</v>
      </c>
      <c r="C40" s="8"/>
      <c r="D40" s="6">
        <v>13</v>
      </c>
      <c r="E40" s="6">
        <v>11</v>
      </c>
      <c r="F40" s="6">
        <v>24</v>
      </c>
      <c r="G40" s="6">
        <v>16</v>
      </c>
      <c r="H40" s="6">
        <v>12</v>
      </c>
      <c r="I40" s="6">
        <v>16</v>
      </c>
    </row>
    <row r="41" spans="1:9" ht="12.75">
      <c r="A41" s="6" t="s">
        <v>24</v>
      </c>
      <c r="C41" s="8"/>
      <c r="D41" s="6">
        <v>40</v>
      </c>
      <c r="E41" s="6">
        <v>22</v>
      </c>
      <c r="F41" s="6">
        <v>21</v>
      </c>
      <c r="G41" s="6">
        <v>19</v>
      </c>
      <c r="H41" s="6">
        <v>41</v>
      </c>
      <c r="I41" s="6">
        <v>57</v>
      </c>
    </row>
    <row r="42" spans="1:9" ht="12.75">
      <c r="A42" s="6" t="s">
        <v>89</v>
      </c>
      <c r="C42" s="8"/>
      <c r="D42" s="8"/>
      <c r="E42" s="6">
        <v>4</v>
      </c>
      <c r="F42" s="6">
        <v>1</v>
      </c>
      <c r="G42" s="6">
        <v>1</v>
      </c>
      <c r="H42" s="6">
        <v>7</v>
      </c>
      <c r="I42" s="6">
        <v>2</v>
      </c>
    </row>
    <row r="43" spans="1:9" ht="12.75">
      <c r="A43" s="6" t="s">
        <v>67</v>
      </c>
      <c r="C43" s="8"/>
      <c r="D43" s="6">
        <v>3</v>
      </c>
      <c r="E43" s="6">
        <v>2</v>
      </c>
      <c r="F43" s="6">
        <v>11</v>
      </c>
      <c r="G43" s="6">
        <v>4</v>
      </c>
      <c r="H43" s="6">
        <v>1</v>
      </c>
      <c r="I43" s="6">
        <v>7</v>
      </c>
    </row>
    <row r="44" spans="1:9" ht="12.75">
      <c r="A44" s="6" t="s">
        <v>135</v>
      </c>
      <c r="C44" s="8"/>
      <c r="D44" s="6">
        <v>90</v>
      </c>
      <c r="E44" s="6">
        <v>14</v>
      </c>
      <c r="F44" s="6">
        <v>84</v>
      </c>
      <c r="G44" s="6">
        <v>146</v>
      </c>
      <c r="H44" s="6">
        <v>43</v>
      </c>
      <c r="I44" s="6">
        <v>363</v>
      </c>
    </row>
    <row r="45" spans="1:7" ht="12.75">
      <c r="A45" s="6" t="s">
        <v>143</v>
      </c>
      <c r="C45" s="8"/>
      <c r="D45" s="8"/>
      <c r="E45" s="8"/>
      <c r="F45" s="8"/>
      <c r="G45" s="8"/>
    </row>
    <row r="46" spans="1:7" ht="12.75">
      <c r="A46" s="6" t="s">
        <v>93</v>
      </c>
      <c r="C46" s="8"/>
      <c r="D46" s="8"/>
      <c r="E46" s="8"/>
      <c r="F46" s="8"/>
      <c r="G46" s="8"/>
    </row>
    <row r="47" spans="1:7" ht="12.75">
      <c r="A47" s="6" t="s">
        <v>86</v>
      </c>
      <c r="C47" s="8"/>
      <c r="D47" s="8"/>
      <c r="E47" s="8"/>
      <c r="F47" s="6">
        <v>1</v>
      </c>
      <c r="G47" s="8"/>
    </row>
    <row r="48" spans="1:7" ht="12.75">
      <c r="A48" s="6" t="s">
        <v>148</v>
      </c>
      <c r="C48" s="8"/>
      <c r="D48" s="8"/>
      <c r="E48" s="8"/>
      <c r="F48" s="8"/>
      <c r="G48" s="8"/>
    </row>
    <row r="49" spans="1:7" ht="12.75">
      <c r="A49" s="6" t="s">
        <v>87</v>
      </c>
      <c r="C49" s="8"/>
      <c r="D49" s="8"/>
      <c r="E49" s="8"/>
      <c r="F49" s="6">
        <v>1</v>
      </c>
      <c r="G49" s="6">
        <v>1</v>
      </c>
    </row>
    <row r="50" spans="1:7" ht="12.75">
      <c r="A50" s="6" t="s">
        <v>3</v>
      </c>
      <c r="C50" s="8"/>
      <c r="D50" s="8"/>
      <c r="E50" s="8"/>
      <c r="F50" s="8"/>
      <c r="G50" s="8"/>
    </row>
    <row r="51" spans="1:7" ht="12.75">
      <c r="A51" s="6" t="s">
        <v>88</v>
      </c>
      <c r="C51" s="8"/>
      <c r="D51" s="8"/>
      <c r="E51" s="6">
        <v>1</v>
      </c>
      <c r="F51" s="6">
        <v>1</v>
      </c>
      <c r="G51" s="8"/>
    </row>
    <row r="52" spans="1:9" ht="12.75">
      <c r="A52" s="6" t="s">
        <v>4</v>
      </c>
      <c r="C52" s="8"/>
      <c r="D52" s="8"/>
      <c r="E52" s="6">
        <v>2</v>
      </c>
      <c r="F52" s="6"/>
      <c r="G52" s="6">
        <v>1</v>
      </c>
      <c r="H52" s="6">
        <v>2</v>
      </c>
      <c r="I52" s="6">
        <v>1</v>
      </c>
    </row>
    <row r="53" spans="1:9" ht="12.75">
      <c r="A53" s="6" t="s">
        <v>5</v>
      </c>
      <c r="C53" s="8"/>
      <c r="D53" s="6">
        <v>4</v>
      </c>
      <c r="E53" s="6">
        <v>4</v>
      </c>
      <c r="F53" s="6">
        <v>3</v>
      </c>
      <c r="G53" s="6"/>
      <c r="H53" s="6">
        <v>2</v>
      </c>
      <c r="I53" s="6">
        <v>1</v>
      </c>
    </row>
    <row r="54" spans="1:9" ht="12.75">
      <c r="A54" s="6" t="s">
        <v>25</v>
      </c>
      <c r="C54" s="8"/>
      <c r="D54" s="6">
        <v>9</v>
      </c>
      <c r="E54" s="6">
        <v>1</v>
      </c>
      <c r="F54" s="6">
        <v>4</v>
      </c>
      <c r="G54" s="6">
        <v>3</v>
      </c>
      <c r="H54" s="6">
        <v>6</v>
      </c>
      <c r="I54" s="6">
        <v>4</v>
      </c>
    </row>
    <row r="55" spans="1:7" ht="12.75">
      <c r="A55" s="6" t="s">
        <v>172</v>
      </c>
      <c r="C55" s="8"/>
      <c r="D55" s="6"/>
      <c r="E55" s="6"/>
      <c r="F55" s="6"/>
      <c r="G55" s="6"/>
    </row>
    <row r="56" spans="1:9" ht="12.75">
      <c r="A56" s="6" t="s">
        <v>162</v>
      </c>
      <c r="C56" s="8"/>
      <c r="D56" s="6"/>
      <c r="E56" s="6"/>
      <c r="F56" s="6"/>
      <c r="G56" s="6"/>
      <c r="H56" s="6">
        <v>1</v>
      </c>
      <c r="I56" s="6">
        <v>1</v>
      </c>
    </row>
    <row r="57" spans="1:7" ht="12.75">
      <c r="A57" s="6" t="s">
        <v>149</v>
      </c>
      <c r="C57" s="8"/>
      <c r="D57" s="8"/>
      <c r="E57" s="8"/>
      <c r="F57" s="8"/>
      <c r="G57" s="8"/>
    </row>
    <row r="58" spans="1:9" ht="12.75">
      <c r="A58" s="6" t="s">
        <v>18</v>
      </c>
      <c r="C58" s="8"/>
      <c r="D58" s="8"/>
      <c r="E58" s="8"/>
      <c r="F58" s="8"/>
      <c r="G58" s="6">
        <v>0</v>
      </c>
      <c r="I58" s="6">
        <v>1</v>
      </c>
    </row>
    <row r="59" spans="1:9" ht="12.75">
      <c r="A59" s="6" t="s">
        <v>74</v>
      </c>
      <c r="C59" s="8"/>
      <c r="D59" s="8"/>
      <c r="E59" s="8"/>
      <c r="F59" s="6">
        <v>1</v>
      </c>
      <c r="G59" s="6">
        <v>1</v>
      </c>
      <c r="H59" s="6">
        <v>1</v>
      </c>
      <c r="I59" s="6">
        <v>1</v>
      </c>
    </row>
    <row r="60" spans="1:9" ht="12.75">
      <c r="A60" s="6" t="s">
        <v>19</v>
      </c>
      <c r="C60" s="8"/>
      <c r="D60" s="6">
        <v>1</v>
      </c>
      <c r="E60" s="6">
        <v>22</v>
      </c>
      <c r="F60" s="6">
        <v>1</v>
      </c>
      <c r="G60" s="6">
        <v>20</v>
      </c>
      <c r="H60" s="6">
        <v>17</v>
      </c>
      <c r="I60" s="6">
        <v>18</v>
      </c>
    </row>
    <row r="61" spans="1:9" ht="12.75">
      <c r="A61" s="6" t="s">
        <v>80</v>
      </c>
      <c r="C61" s="8"/>
      <c r="D61" s="6">
        <v>28</v>
      </c>
      <c r="E61" s="6">
        <v>16</v>
      </c>
      <c r="F61" s="6">
        <v>17</v>
      </c>
      <c r="G61" s="6">
        <v>8</v>
      </c>
      <c r="H61" s="6">
        <v>13</v>
      </c>
      <c r="I61" s="6">
        <v>9</v>
      </c>
    </row>
    <row r="62" spans="1:7" ht="12.75">
      <c r="A62" s="6" t="s">
        <v>138</v>
      </c>
      <c r="C62" s="8"/>
      <c r="D62" s="8"/>
      <c r="E62" s="8"/>
      <c r="F62" s="8"/>
      <c r="G62" s="8"/>
    </row>
    <row r="63" spans="1:9" ht="12.75">
      <c r="A63" s="6" t="s">
        <v>152</v>
      </c>
      <c r="C63" s="8"/>
      <c r="D63" s="8"/>
      <c r="E63" s="8"/>
      <c r="F63" s="8"/>
      <c r="G63" s="6">
        <v>2</v>
      </c>
      <c r="H63" s="6">
        <v>1</v>
      </c>
      <c r="I63" s="6">
        <v>1</v>
      </c>
    </row>
    <row r="64" spans="1:7" ht="12.75">
      <c r="A64" s="6" t="s">
        <v>85</v>
      </c>
      <c r="C64" s="8"/>
      <c r="D64" s="6">
        <v>1</v>
      </c>
      <c r="E64" s="8"/>
      <c r="F64" s="6">
        <v>1</v>
      </c>
      <c r="G64" s="8"/>
    </row>
    <row r="65" spans="1:7" ht="12.75">
      <c r="A65" s="6" t="s">
        <v>145</v>
      </c>
      <c r="C65" s="8"/>
      <c r="D65" s="8"/>
      <c r="E65" s="8"/>
      <c r="F65" s="8"/>
      <c r="G65" s="8"/>
    </row>
    <row r="66" spans="1:7" ht="12.75">
      <c r="A66" s="6" t="s">
        <v>150</v>
      </c>
      <c r="C66" s="8"/>
      <c r="D66" s="8"/>
      <c r="E66" s="8"/>
      <c r="F66" s="8"/>
      <c r="G66" s="8"/>
    </row>
    <row r="67" spans="1:7" ht="12.75">
      <c r="A67" s="6" t="s">
        <v>6</v>
      </c>
      <c r="C67" s="8"/>
      <c r="D67" s="8"/>
      <c r="E67" s="8"/>
      <c r="F67" s="8"/>
      <c r="G67" s="8"/>
    </row>
    <row r="68" spans="1:9" ht="12.75">
      <c r="A68" s="59" t="s">
        <v>153</v>
      </c>
      <c r="C68" s="8"/>
      <c r="D68" s="8"/>
      <c r="E68" s="8"/>
      <c r="F68" s="6">
        <v>1</v>
      </c>
      <c r="G68" s="8"/>
      <c r="H68" s="6">
        <v>1</v>
      </c>
      <c r="I68" s="6">
        <v>1</v>
      </c>
    </row>
    <row r="69" spans="1:9" ht="13.5" thickBot="1">
      <c r="A69" s="60" t="s">
        <v>137</v>
      </c>
      <c r="C69" s="8"/>
      <c r="D69" s="8"/>
      <c r="E69" s="8"/>
      <c r="F69" s="8"/>
      <c r="G69" s="8"/>
      <c r="H69" s="6">
        <v>1</v>
      </c>
      <c r="I69" s="6">
        <v>1</v>
      </c>
    </row>
    <row r="70" spans="1:9" ht="12.75">
      <c r="A70" s="6" t="s">
        <v>154</v>
      </c>
      <c r="B70" s="6">
        <f aca="true" t="shared" si="1" ref="B70:I70">SUM(B37:B69)</f>
        <v>0</v>
      </c>
      <c r="C70" s="6">
        <f t="shared" si="1"/>
        <v>0</v>
      </c>
      <c r="D70" s="6">
        <f t="shared" si="1"/>
        <v>451</v>
      </c>
      <c r="E70" s="6">
        <f t="shared" si="1"/>
        <v>276</v>
      </c>
      <c r="F70" s="6">
        <f t="shared" si="1"/>
        <v>412</v>
      </c>
      <c r="G70" s="6">
        <f t="shared" si="1"/>
        <v>476</v>
      </c>
      <c r="H70" s="6">
        <f t="shared" si="1"/>
        <v>357</v>
      </c>
      <c r="I70" s="6">
        <f t="shared" si="1"/>
        <v>732</v>
      </c>
    </row>
  </sheetData>
  <printOptions/>
  <pageMargins left="0.3937007874015748" right="0.3937007874015748" top="0.3937007874015748" bottom="0.24" header="0.18" footer="0.36"/>
  <pageSetup horizontalDpi="300" verticalDpi="300" orientation="portrait" paperSize="9" r:id="rId3"/>
  <headerFooter alignWithMargins="0">
    <oddHeader>&amp;LSachgebiet 54.6&amp;CGesamtermittlungen gem. Infektiosschutzgesetz für die Jahre 2000 und 2001&amp;R&amp;D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BB39"/>
  <sheetViews>
    <sheetView workbookViewId="0" topLeftCell="A7">
      <pane xSplit="1" topLeftCell="C1" activePane="topRight" state="frozen"/>
      <selection pane="topLeft" activeCell="A40" sqref="A40"/>
      <selection pane="topRight" activeCell="AE23" sqref="AE23"/>
    </sheetView>
  </sheetViews>
  <sheetFormatPr defaultColWidth="11.421875" defaultRowHeight="12.75"/>
  <cols>
    <col min="1" max="1" width="29.421875" style="3" customWidth="1"/>
    <col min="2" max="2" width="6.421875" style="9" customWidth="1"/>
    <col min="3" max="3" width="4.00390625" style="3" customWidth="1"/>
    <col min="4" max="11" width="3.00390625" style="3" customWidth="1"/>
    <col min="12" max="12" width="3.28125" style="3" customWidth="1"/>
    <col min="13" max="53" width="3.00390625" style="3" customWidth="1"/>
    <col min="54" max="54" width="4.421875" style="3" customWidth="1"/>
    <col min="55" max="16384" width="11.421875" style="8" customWidth="1"/>
  </cols>
  <sheetData>
    <row r="1" spans="1:54" ht="12.75">
      <c r="A1" s="3" t="s">
        <v>8</v>
      </c>
      <c r="B1" s="9">
        <v>2007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21</v>
      </c>
      <c r="M1" s="3" t="s">
        <v>20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30</v>
      </c>
      <c r="S1" s="3" t="s">
        <v>31</v>
      </c>
      <c r="T1" s="3" t="s">
        <v>32</v>
      </c>
      <c r="U1" s="3" t="s">
        <v>33</v>
      </c>
      <c r="V1" s="3" t="s">
        <v>34</v>
      </c>
      <c r="W1" s="3" t="s">
        <v>35</v>
      </c>
      <c r="X1" s="3" t="s">
        <v>36</v>
      </c>
      <c r="Y1" s="3" t="s">
        <v>37</v>
      </c>
      <c r="Z1" s="3" t="s">
        <v>38</v>
      </c>
      <c r="AA1" s="3" t="s">
        <v>39</v>
      </c>
      <c r="AB1" s="3" t="s">
        <v>40</v>
      </c>
      <c r="AC1" s="3" t="s">
        <v>41</v>
      </c>
      <c r="AD1" s="3" t="s">
        <v>42</v>
      </c>
      <c r="AE1" s="3" t="s">
        <v>142</v>
      </c>
      <c r="AF1" s="3" t="s">
        <v>43</v>
      </c>
      <c r="AG1" s="3" t="s">
        <v>44</v>
      </c>
      <c r="AH1" s="3" t="s">
        <v>45</v>
      </c>
      <c r="AI1" s="3" t="s">
        <v>46</v>
      </c>
      <c r="AJ1" s="3" t="s">
        <v>47</v>
      </c>
      <c r="AK1" s="3" t="s">
        <v>48</v>
      </c>
      <c r="AL1" s="3" t="s">
        <v>49</v>
      </c>
      <c r="AM1" s="3" t="s">
        <v>50</v>
      </c>
      <c r="AN1" s="3" t="s">
        <v>51</v>
      </c>
      <c r="AO1" s="3" t="s">
        <v>52</v>
      </c>
      <c r="AP1" s="3" t="s">
        <v>53</v>
      </c>
      <c r="AQ1" s="3" t="s">
        <v>54</v>
      </c>
      <c r="AR1" s="3" t="s">
        <v>55</v>
      </c>
      <c r="AS1" s="3" t="s">
        <v>56</v>
      </c>
      <c r="AT1" s="3" t="s">
        <v>57</v>
      </c>
      <c r="AU1" s="3" t="s">
        <v>58</v>
      </c>
      <c r="AV1" s="3" t="s">
        <v>59</v>
      </c>
      <c r="AW1" s="3" t="s">
        <v>60</v>
      </c>
      <c r="AX1" s="3" t="s">
        <v>61</v>
      </c>
      <c r="AY1" s="3" t="s">
        <v>62</v>
      </c>
      <c r="AZ1" s="3" t="s">
        <v>63</v>
      </c>
      <c r="BA1" s="3" t="s">
        <v>64</v>
      </c>
      <c r="BB1" s="3" t="s">
        <v>65</v>
      </c>
    </row>
    <row r="2" spans="1:53" s="4" customFormat="1" ht="12.75">
      <c r="A2" s="4" t="s">
        <v>22</v>
      </c>
      <c r="B2" s="13">
        <f aca="true" t="shared" si="0" ref="B2:B16">SUM(C2:BB2)</f>
        <v>194</v>
      </c>
      <c r="D2" s="4">
        <v>3</v>
      </c>
      <c r="E2" s="4">
        <v>7</v>
      </c>
      <c r="G2" s="4">
        <v>2</v>
      </c>
      <c r="H2" s="4">
        <v>1</v>
      </c>
      <c r="I2" s="4">
        <v>1</v>
      </c>
      <c r="J2" s="4">
        <v>1</v>
      </c>
      <c r="K2" s="4">
        <v>2</v>
      </c>
      <c r="M2" s="4">
        <v>5</v>
      </c>
      <c r="N2" s="4">
        <v>5</v>
      </c>
      <c r="R2" s="4">
        <v>1</v>
      </c>
      <c r="T2" s="4">
        <v>1</v>
      </c>
      <c r="U2" s="4">
        <v>2</v>
      </c>
      <c r="V2" s="4">
        <v>6</v>
      </c>
      <c r="W2" s="4">
        <v>7</v>
      </c>
      <c r="X2" s="4">
        <v>4</v>
      </c>
      <c r="Y2" s="4">
        <v>5</v>
      </c>
      <c r="Z2" s="4">
        <v>7</v>
      </c>
      <c r="AA2" s="4">
        <v>2</v>
      </c>
      <c r="AB2" s="4">
        <v>14</v>
      </c>
      <c r="AC2" s="4">
        <v>8</v>
      </c>
      <c r="AD2" s="4">
        <v>5</v>
      </c>
      <c r="AE2" s="4">
        <v>17</v>
      </c>
      <c r="AF2" s="4">
        <v>5</v>
      </c>
      <c r="AG2" s="4">
        <v>10</v>
      </c>
      <c r="AH2" s="4">
        <v>3</v>
      </c>
      <c r="AI2" s="4">
        <v>6</v>
      </c>
      <c r="AJ2" s="4">
        <v>7</v>
      </c>
      <c r="AK2" s="4">
        <v>3</v>
      </c>
      <c r="AL2" s="4">
        <v>5</v>
      </c>
      <c r="AN2" s="4">
        <v>4</v>
      </c>
      <c r="AO2" s="4">
        <v>6</v>
      </c>
      <c r="AP2" s="4">
        <v>5</v>
      </c>
      <c r="AR2" s="4">
        <v>5</v>
      </c>
      <c r="AS2" s="4">
        <v>6</v>
      </c>
      <c r="AT2" s="4">
        <v>2</v>
      </c>
      <c r="AU2" s="4">
        <v>5</v>
      </c>
      <c r="AV2" s="4">
        <v>1</v>
      </c>
      <c r="AW2" s="4">
        <v>2</v>
      </c>
      <c r="AX2" s="4">
        <v>3</v>
      </c>
      <c r="AY2" s="4">
        <v>5</v>
      </c>
      <c r="AZ2" s="4">
        <v>2</v>
      </c>
      <c r="BA2" s="4">
        <v>3</v>
      </c>
    </row>
    <row r="3" spans="1:53" s="4" customFormat="1" ht="12.75">
      <c r="A3" s="4" t="s">
        <v>0</v>
      </c>
      <c r="B3" s="13">
        <f t="shared" si="0"/>
        <v>126</v>
      </c>
      <c r="C3" s="4">
        <v>1</v>
      </c>
      <c r="D3" s="4">
        <v>1</v>
      </c>
      <c r="E3" s="4">
        <v>3</v>
      </c>
      <c r="F3" s="4">
        <v>1</v>
      </c>
      <c r="I3" s="4">
        <v>3</v>
      </c>
      <c r="K3" s="4">
        <v>1</v>
      </c>
      <c r="N3" s="4">
        <v>1</v>
      </c>
      <c r="P3" s="4">
        <v>1</v>
      </c>
      <c r="Q3" s="4">
        <v>1</v>
      </c>
      <c r="S3" s="4">
        <v>1</v>
      </c>
      <c r="T3" s="4">
        <v>2</v>
      </c>
      <c r="U3" s="4">
        <v>5</v>
      </c>
      <c r="V3" s="4">
        <v>1</v>
      </c>
      <c r="W3" s="4">
        <v>2</v>
      </c>
      <c r="X3" s="4">
        <v>2</v>
      </c>
      <c r="Y3" s="4">
        <v>5</v>
      </c>
      <c r="Z3" s="4">
        <v>3</v>
      </c>
      <c r="AA3" s="4">
        <v>1</v>
      </c>
      <c r="AB3" s="4">
        <v>5</v>
      </c>
      <c r="AC3" s="4">
        <v>7</v>
      </c>
      <c r="AD3" s="4">
        <v>2</v>
      </c>
      <c r="AE3" s="4">
        <v>5</v>
      </c>
      <c r="AF3" s="4">
        <v>7</v>
      </c>
      <c r="AG3" s="4">
        <v>6</v>
      </c>
      <c r="AH3" s="4">
        <v>6</v>
      </c>
      <c r="AJ3" s="4">
        <v>4</v>
      </c>
      <c r="AK3" s="4">
        <v>3</v>
      </c>
      <c r="AL3" s="4">
        <v>4</v>
      </c>
      <c r="AN3" s="4">
        <v>5</v>
      </c>
      <c r="AO3" s="4">
        <v>5</v>
      </c>
      <c r="AS3" s="4">
        <v>2</v>
      </c>
      <c r="AT3" s="4">
        <v>1</v>
      </c>
      <c r="AU3" s="4">
        <v>4</v>
      </c>
      <c r="AV3" s="4">
        <v>5</v>
      </c>
      <c r="AW3" s="4">
        <v>9</v>
      </c>
      <c r="AX3" s="4">
        <v>4</v>
      </c>
      <c r="AZ3" s="4">
        <v>1</v>
      </c>
      <c r="BA3" s="4">
        <v>6</v>
      </c>
    </row>
    <row r="4" spans="1:36" s="4" customFormat="1" ht="12.75">
      <c r="A4" s="4" t="s">
        <v>23</v>
      </c>
      <c r="B4" s="13">
        <f t="shared" si="0"/>
        <v>5</v>
      </c>
      <c r="C4" s="4">
        <v>1</v>
      </c>
      <c r="E4" s="4">
        <v>1</v>
      </c>
      <c r="T4" s="4">
        <v>1</v>
      </c>
      <c r="Y4" s="4">
        <v>1</v>
      </c>
      <c r="AJ4" s="4">
        <v>1</v>
      </c>
    </row>
    <row r="5" spans="1:51" s="4" customFormat="1" ht="12.75">
      <c r="A5" s="4" t="s">
        <v>84</v>
      </c>
      <c r="B5" s="13">
        <f t="shared" si="0"/>
        <v>24</v>
      </c>
      <c r="G5" s="4">
        <v>1</v>
      </c>
      <c r="H5" s="4">
        <v>1</v>
      </c>
      <c r="K5" s="4">
        <v>1</v>
      </c>
      <c r="W5" s="4">
        <v>4</v>
      </c>
      <c r="X5" s="4">
        <v>2</v>
      </c>
      <c r="Z5" s="4">
        <v>1</v>
      </c>
      <c r="AA5" s="4">
        <v>1</v>
      </c>
      <c r="AB5" s="4">
        <v>1</v>
      </c>
      <c r="AC5" s="4">
        <v>1</v>
      </c>
      <c r="AE5" s="4">
        <v>1</v>
      </c>
      <c r="AF5" s="4">
        <v>1</v>
      </c>
      <c r="AG5" s="4">
        <v>2</v>
      </c>
      <c r="AI5" s="4">
        <v>1</v>
      </c>
      <c r="AJ5" s="4">
        <v>1</v>
      </c>
      <c r="AL5" s="4">
        <v>1</v>
      </c>
      <c r="AO5" s="4">
        <v>1</v>
      </c>
      <c r="AQ5" s="4">
        <v>1</v>
      </c>
      <c r="AR5" s="4">
        <v>1</v>
      </c>
      <c r="AY5" s="4">
        <v>1</v>
      </c>
    </row>
    <row r="6" spans="1:53" s="4" customFormat="1" ht="12.75">
      <c r="A6" s="4" t="s">
        <v>24</v>
      </c>
      <c r="B6" s="13">
        <f t="shared" si="0"/>
        <v>196</v>
      </c>
      <c r="D6" s="4">
        <v>1</v>
      </c>
      <c r="I6" s="4">
        <v>1</v>
      </c>
      <c r="M6" s="4">
        <v>1</v>
      </c>
      <c r="P6" s="4">
        <v>1</v>
      </c>
      <c r="Q6" s="4">
        <v>3</v>
      </c>
      <c r="R6" s="4">
        <v>1</v>
      </c>
      <c r="S6" s="4">
        <v>33</v>
      </c>
      <c r="T6" s="4">
        <v>38</v>
      </c>
      <c r="U6" s="4">
        <v>27</v>
      </c>
      <c r="V6" s="4">
        <v>3</v>
      </c>
      <c r="W6" s="4">
        <v>19</v>
      </c>
      <c r="X6" s="4">
        <v>6</v>
      </c>
      <c r="Y6" s="4">
        <v>5</v>
      </c>
      <c r="Z6" s="4">
        <v>8</v>
      </c>
      <c r="AB6" s="4">
        <v>9</v>
      </c>
      <c r="AC6" s="4">
        <v>4</v>
      </c>
      <c r="AG6" s="4">
        <v>12</v>
      </c>
      <c r="AH6" s="4">
        <v>2</v>
      </c>
      <c r="AJ6" s="4">
        <v>1</v>
      </c>
      <c r="AK6" s="4">
        <v>1</v>
      </c>
      <c r="AO6" s="4">
        <v>1</v>
      </c>
      <c r="AP6" s="4">
        <v>1</v>
      </c>
      <c r="AR6" s="4">
        <v>1</v>
      </c>
      <c r="AU6" s="4">
        <v>1</v>
      </c>
      <c r="AV6" s="4">
        <v>2</v>
      </c>
      <c r="AW6" s="4">
        <v>5</v>
      </c>
      <c r="AX6" s="4">
        <v>2</v>
      </c>
      <c r="AY6" s="4">
        <v>2</v>
      </c>
      <c r="AZ6" s="4">
        <v>3</v>
      </c>
      <c r="BA6" s="4">
        <v>2</v>
      </c>
    </row>
    <row r="7" spans="1:48" s="4" customFormat="1" ht="12.75">
      <c r="A7" s="4" t="s">
        <v>89</v>
      </c>
      <c r="B7" s="13">
        <f t="shared" si="0"/>
        <v>5</v>
      </c>
      <c r="M7" s="4">
        <v>1</v>
      </c>
      <c r="AC7" s="4">
        <v>1</v>
      </c>
      <c r="AG7" s="4">
        <v>1</v>
      </c>
      <c r="AU7" s="4">
        <v>1</v>
      </c>
      <c r="AV7" s="4">
        <v>1</v>
      </c>
    </row>
    <row r="8" spans="1:44" s="4" customFormat="1" ht="12.75">
      <c r="A8" s="4" t="s">
        <v>67</v>
      </c>
      <c r="B8" s="13">
        <f t="shared" si="0"/>
        <v>7</v>
      </c>
      <c r="C8" s="4">
        <v>1</v>
      </c>
      <c r="E8" s="4">
        <v>1</v>
      </c>
      <c r="I8" s="4">
        <v>1</v>
      </c>
      <c r="R8" s="4">
        <v>1</v>
      </c>
      <c r="AE8" s="4">
        <v>2</v>
      </c>
      <c r="AR8" s="4">
        <v>1</v>
      </c>
    </row>
    <row r="9" spans="1:53" s="4" customFormat="1" ht="12.75">
      <c r="A9" s="4" t="s">
        <v>135</v>
      </c>
      <c r="B9" s="13">
        <f t="shared" si="0"/>
        <v>540</v>
      </c>
      <c r="C9" s="4">
        <v>1</v>
      </c>
      <c r="D9" s="4">
        <v>1</v>
      </c>
      <c r="E9" s="4">
        <v>15</v>
      </c>
      <c r="F9" s="4">
        <v>1</v>
      </c>
      <c r="G9" s="4">
        <v>23</v>
      </c>
      <c r="H9" s="4">
        <v>3</v>
      </c>
      <c r="I9" s="4">
        <v>42</v>
      </c>
      <c r="J9" s="4">
        <v>4</v>
      </c>
      <c r="K9" s="4">
        <v>4</v>
      </c>
      <c r="M9" s="4">
        <v>5</v>
      </c>
      <c r="N9" s="4">
        <v>8</v>
      </c>
      <c r="O9" s="4">
        <v>1</v>
      </c>
      <c r="P9" s="4">
        <v>3</v>
      </c>
      <c r="Q9" s="4">
        <v>38</v>
      </c>
      <c r="R9" s="4">
        <v>23</v>
      </c>
      <c r="S9" s="4">
        <v>51</v>
      </c>
      <c r="T9" s="4">
        <v>15</v>
      </c>
      <c r="U9" s="4">
        <v>8</v>
      </c>
      <c r="V9" s="4">
        <v>2</v>
      </c>
      <c r="W9" s="4">
        <v>7</v>
      </c>
      <c r="X9" s="4">
        <v>2</v>
      </c>
      <c r="Y9" s="4">
        <v>5</v>
      </c>
      <c r="Z9" s="4">
        <v>5</v>
      </c>
      <c r="AA9" s="4">
        <v>3</v>
      </c>
      <c r="AB9" s="4">
        <v>2</v>
      </c>
      <c r="AC9" s="4">
        <v>1</v>
      </c>
      <c r="AD9" s="4">
        <v>1</v>
      </c>
      <c r="AE9" s="4">
        <v>2</v>
      </c>
      <c r="AH9" s="4">
        <v>1</v>
      </c>
      <c r="AL9" s="4">
        <v>1</v>
      </c>
      <c r="AN9" s="4">
        <v>1</v>
      </c>
      <c r="AR9" s="4">
        <v>2</v>
      </c>
      <c r="AS9" s="4">
        <v>4</v>
      </c>
      <c r="AT9" s="4">
        <v>14</v>
      </c>
      <c r="AU9" s="4">
        <v>4</v>
      </c>
      <c r="AV9" s="4">
        <v>3</v>
      </c>
      <c r="AW9" s="4">
        <v>78</v>
      </c>
      <c r="AX9" s="4">
        <v>45</v>
      </c>
      <c r="AY9" s="4">
        <v>51</v>
      </c>
      <c r="AZ9" s="4">
        <v>18</v>
      </c>
      <c r="BA9" s="4">
        <v>42</v>
      </c>
    </row>
    <row r="10" spans="1:15" s="4" customFormat="1" ht="12.75">
      <c r="A10" s="4" t="s">
        <v>143</v>
      </c>
      <c r="B10" s="13">
        <f t="shared" si="0"/>
        <v>1</v>
      </c>
      <c r="O10" s="4">
        <v>1</v>
      </c>
    </row>
    <row r="11" spans="1:2" s="4" customFormat="1" ht="12.75">
      <c r="A11" s="4" t="s">
        <v>93</v>
      </c>
      <c r="B11" s="13">
        <f t="shared" si="0"/>
        <v>0</v>
      </c>
    </row>
    <row r="12" spans="1:2" ht="12.75">
      <c r="A12" s="3" t="s">
        <v>86</v>
      </c>
      <c r="B12" s="9">
        <f t="shared" si="0"/>
        <v>0</v>
      </c>
    </row>
    <row r="13" spans="1:24" ht="12.75">
      <c r="A13" s="3" t="s">
        <v>2</v>
      </c>
      <c r="B13" s="9">
        <f t="shared" si="0"/>
        <v>1</v>
      </c>
      <c r="X13" s="3">
        <v>1</v>
      </c>
    </row>
    <row r="14" spans="1:39" ht="12.75">
      <c r="A14" s="3" t="s">
        <v>167</v>
      </c>
      <c r="B14" s="9">
        <f t="shared" si="0"/>
        <v>1</v>
      </c>
      <c r="AM14" s="3">
        <v>1</v>
      </c>
    </row>
    <row r="15" spans="1:45" ht="12.75">
      <c r="A15" s="3" t="s">
        <v>159</v>
      </c>
      <c r="B15" s="9">
        <f t="shared" si="0"/>
        <v>0</v>
      </c>
      <c r="AS15" s="8"/>
    </row>
    <row r="16" spans="1:45" ht="12.75">
      <c r="A16" s="3" t="s">
        <v>163</v>
      </c>
      <c r="B16" s="9">
        <f t="shared" si="0"/>
        <v>0</v>
      </c>
      <c r="AS16" s="8"/>
    </row>
    <row r="17" spans="1:2" s="5" customFormat="1" ht="12.75">
      <c r="A17" s="5" t="s">
        <v>87</v>
      </c>
      <c r="B17" s="12">
        <f aca="true" t="shared" si="1" ref="B17:B30">SUM(C17:BB17)</f>
        <v>0</v>
      </c>
    </row>
    <row r="18" spans="1:2" s="5" customFormat="1" ht="12.75">
      <c r="A18" s="5" t="s">
        <v>3</v>
      </c>
      <c r="B18" s="12">
        <f>SUM(C19:BB19)</f>
        <v>0</v>
      </c>
    </row>
    <row r="19" spans="1:2" s="5" customFormat="1" ht="12.75">
      <c r="A19" s="5" t="s">
        <v>88</v>
      </c>
      <c r="B19" s="12">
        <f>SUM(C20:BB20)</f>
        <v>1</v>
      </c>
    </row>
    <row r="20" spans="1:47" s="6" customFormat="1" ht="12.75">
      <c r="A20" s="6" t="s">
        <v>4</v>
      </c>
      <c r="B20" s="11">
        <f t="shared" si="1"/>
        <v>1</v>
      </c>
      <c r="AU20" s="6">
        <v>1</v>
      </c>
    </row>
    <row r="21" spans="1:53" s="6" customFormat="1" ht="12.75">
      <c r="A21" s="6" t="s">
        <v>5</v>
      </c>
      <c r="B21" s="11">
        <f t="shared" si="1"/>
        <v>15</v>
      </c>
      <c r="D21" s="6">
        <v>1</v>
      </c>
      <c r="E21" s="6">
        <v>1</v>
      </c>
      <c r="J21" s="6">
        <v>1</v>
      </c>
      <c r="K21" s="6">
        <v>2</v>
      </c>
      <c r="M21" s="6">
        <v>1</v>
      </c>
      <c r="Q21" s="6">
        <v>1</v>
      </c>
      <c r="AG21" s="6">
        <v>1</v>
      </c>
      <c r="AJ21" s="6">
        <v>1</v>
      </c>
      <c r="AP21" s="6">
        <v>1</v>
      </c>
      <c r="AQ21" s="6">
        <v>1</v>
      </c>
      <c r="AR21" s="6">
        <v>1</v>
      </c>
      <c r="AX21" s="6">
        <v>2</v>
      </c>
      <c r="BA21" s="6">
        <v>1</v>
      </c>
    </row>
    <row r="22" spans="1:53" s="6" customFormat="1" ht="12.75">
      <c r="A22" s="6" t="s">
        <v>25</v>
      </c>
      <c r="B22" s="11">
        <f t="shared" si="1"/>
        <v>34</v>
      </c>
      <c r="C22" s="6">
        <v>1</v>
      </c>
      <c r="D22" s="6">
        <v>1</v>
      </c>
      <c r="F22" s="6">
        <v>1</v>
      </c>
      <c r="H22" s="6">
        <v>2</v>
      </c>
      <c r="J22" s="6">
        <v>1</v>
      </c>
      <c r="K22" s="6">
        <v>1</v>
      </c>
      <c r="M22" s="6">
        <v>1</v>
      </c>
      <c r="N22" s="6">
        <v>1</v>
      </c>
      <c r="P22" s="6">
        <v>1</v>
      </c>
      <c r="Q22" s="6">
        <v>2</v>
      </c>
      <c r="S22" s="6">
        <v>3</v>
      </c>
      <c r="U22" s="6">
        <v>1</v>
      </c>
      <c r="V22" s="6">
        <v>1</v>
      </c>
      <c r="AF22" s="6">
        <v>3</v>
      </c>
      <c r="AG22" s="6">
        <v>2</v>
      </c>
      <c r="AH22" s="6">
        <v>2</v>
      </c>
      <c r="AN22" s="6">
        <v>1</v>
      </c>
      <c r="AO22" s="6">
        <v>1</v>
      </c>
      <c r="AP22" s="6">
        <v>2</v>
      </c>
      <c r="AV22" s="6">
        <v>1</v>
      </c>
      <c r="AX22" s="6">
        <v>2</v>
      </c>
      <c r="AY22" s="6">
        <v>1</v>
      </c>
      <c r="BA22" s="6">
        <v>2</v>
      </c>
    </row>
    <row r="23" spans="1:47" s="6" customFormat="1" ht="12.75">
      <c r="A23" s="6" t="s">
        <v>162</v>
      </c>
      <c r="B23" s="11">
        <f t="shared" si="1"/>
        <v>2</v>
      </c>
      <c r="T23" s="6">
        <v>1</v>
      </c>
      <c r="AU23" s="6">
        <v>1</v>
      </c>
    </row>
    <row r="24" spans="1:54" ht="12.75">
      <c r="A24" s="8" t="s">
        <v>144</v>
      </c>
      <c r="B24" s="9">
        <f t="shared" si="1"/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45" ht="12.75">
      <c r="A25" s="3" t="s">
        <v>18</v>
      </c>
      <c r="B25" s="9">
        <f t="shared" si="1"/>
        <v>1</v>
      </c>
      <c r="D25" s="3">
        <v>1</v>
      </c>
      <c r="AS25" s="8"/>
    </row>
    <row r="26" spans="1:45" ht="12.75">
      <c r="A26" s="3" t="s">
        <v>74</v>
      </c>
      <c r="B26" s="9">
        <f t="shared" si="1"/>
        <v>1</v>
      </c>
      <c r="U26" s="3">
        <v>1</v>
      </c>
      <c r="Y26" s="8"/>
      <c r="AS26" s="8"/>
    </row>
    <row r="27" spans="1:15" s="7" customFormat="1" ht="12.75">
      <c r="A27" s="7" t="s">
        <v>19</v>
      </c>
      <c r="B27" s="10">
        <f t="shared" si="1"/>
        <v>12</v>
      </c>
      <c r="I27" s="7">
        <v>1</v>
      </c>
      <c r="J27" s="7">
        <v>1</v>
      </c>
      <c r="K27" s="7">
        <v>3</v>
      </c>
      <c r="M27" s="7">
        <v>5</v>
      </c>
      <c r="N27" s="7">
        <v>1</v>
      </c>
      <c r="O27" s="7">
        <v>1</v>
      </c>
    </row>
    <row r="28" spans="1:51" s="7" customFormat="1" ht="12.75">
      <c r="A28" s="7" t="s">
        <v>80</v>
      </c>
      <c r="B28" s="10">
        <f t="shared" si="1"/>
        <v>8</v>
      </c>
      <c r="E28" s="7">
        <v>1</v>
      </c>
      <c r="G28" s="7">
        <v>1</v>
      </c>
      <c r="K28" s="7">
        <v>1</v>
      </c>
      <c r="M28" s="7">
        <v>2</v>
      </c>
      <c r="O28" s="7">
        <v>1</v>
      </c>
      <c r="Z28" s="7">
        <v>1</v>
      </c>
      <c r="AY28" s="7">
        <v>1</v>
      </c>
    </row>
    <row r="29" spans="1:2" s="7" customFormat="1" ht="12.75">
      <c r="A29" s="7" t="s">
        <v>138</v>
      </c>
      <c r="B29" s="10">
        <f t="shared" si="1"/>
        <v>0</v>
      </c>
    </row>
    <row r="30" spans="1:26" s="7" customFormat="1" ht="12.75">
      <c r="A30" s="7" t="s">
        <v>1</v>
      </c>
      <c r="B30" s="10">
        <f t="shared" si="1"/>
        <v>1</v>
      </c>
      <c r="Z30" s="7">
        <v>1</v>
      </c>
    </row>
    <row r="31" spans="1:2" s="7" customFormat="1" ht="12.75">
      <c r="A31" s="7" t="s">
        <v>85</v>
      </c>
      <c r="B31" s="10">
        <f>SUM(C31:BB31)</f>
        <v>0</v>
      </c>
    </row>
    <row r="32" spans="1:2" s="7" customFormat="1" ht="12.75">
      <c r="A32" s="7" t="s">
        <v>145</v>
      </c>
      <c r="B32" s="10">
        <f>SUM(C32:BB32)</f>
        <v>0</v>
      </c>
    </row>
    <row r="33" spans="1:2" s="7" customFormat="1" ht="12.75">
      <c r="A33" s="7" t="s">
        <v>146</v>
      </c>
      <c r="B33" s="10">
        <f>SUM(C33:BB33)</f>
        <v>0</v>
      </c>
    </row>
    <row r="34" spans="1:24" s="7" customFormat="1" ht="12.75">
      <c r="A34" s="7" t="s">
        <v>153</v>
      </c>
      <c r="B34" s="10">
        <f>SUM(C34:BB34)</f>
        <v>1</v>
      </c>
      <c r="X34" s="7">
        <v>1</v>
      </c>
    </row>
    <row r="35" spans="1:2" s="7" customFormat="1" ht="12.75">
      <c r="A35" s="7" t="s">
        <v>143</v>
      </c>
      <c r="B35" s="10"/>
    </row>
    <row r="36" spans="1:54" ht="12.75">
      <c r="A36" s="3" t="s">
        <v>164</v>
      </c>
      <c r="B36" s="9">
        <f>SUM(B2:B31)</f>
        <v>1176</v>
      </c>
      <c r="C36" s="9">
        <f aca="true" t="shared" si="2" ref="C36:BB36">SUM(C2:C31)</f>
        <v>5</v>
      </c>
      <c r="D36" s="9">
        <f t="shared" si="2"/>
        <v>9</v>
      </c>
      <c r="E36" s="9">
        <f t="shared" si="2"/>
        <v>29</v>
      </c>
      <c r="F36" s="9">
        <f t="shared" si="2"/>
        <v>3</v>
      </c>
      <c r="G36" s="9">
        <f t="shared" si="2"/>
        <v>27</v>
      </c>
      <c r="H36" s="9">
        <f t="shared" si="2"/>
        <v>7</v>
      </c>
      <c r="I36" s="9">
        <f t="shared" si="2"/>
        <v>49</v>
      </c>
      <c r="J36" s="9">
        <f t="shared" si="2"/>
        <v>8</v>
      </c>
      <c r="K36" s="9">
        <f t="shared" si="2"/>
        <v>15</v>
      </c>
      <c r="L36" s="9">
        <f t="shared" si="2"/>
        <v>0</v>
      </c>
      <c r="M36" s="9">
        <f t="shared" si="2"/>
        <v>21</v>
      </c>
      <c r="N36" s="9">
        <f t="shared" si="2"/>
        <v>16</v>
      </c>
      <c r="O36" s="9">
        <f t="shared" si="2"/>
        <v>4</v>
      </c>
      <c r="P36" s="9">
        <f t="shared" si="2"/>
        <v>6</v>
      </c>
      <c r="Q36" s="9">
        <f t="shared" si="2"/>
        <v>45</v>
      </c>
      <c r="R36" s="9">
        <f t="shared" si="2"/>
        <v>26</v>
      </c>
      <c r="S36" s="9">
        <f t="shared" si="2"/>
        <v>88</v>
      </c>
      <c r="T36" s="9">
        <f t="shared" si="2"/>
        <v>58</v>
      </c>
      <c r="U36" s="9">
        <f t="shared" si="2"/>
        <v>44</v>
      </c>
      <c r="V36" s="9">
        <f t="shared" si="2"/>
        <v>13</v>
      </c>
      <c r="W36" s="9">
        <f t="shared" si="2"/>
        <v>39</v>
      </c>
      <c r="X36" s="9">
        <f>SUM(X2:X35)</f>
        <v>18</v>
      </c>
      <c r="Y36" s="9">
        <f t="shared" si="2"/>
        <v>21</v>
      </c>
      <c r="Z36" s="9">
        <f t="shared" si="2"/>
        <v>26</v>
      </c>
      <c r="AA36" s="9">
        <f t="shared" si="2"/>
        <v>7</v>
      </c>
      <c r="AB36" s="9">
        <f>SUM(AB2:AB34)</f>
        <v>31</v>
      </c>
      <c r="AC36" s="9">
        <f t="shared" si="2"/>
        <v>22</v>
      </c>
      <c r="AD36" s="9">
        <f t="shared" si="2"/>
        <v>8</v>
      </c>
      <c r="AE36" s="9">
        <f t="shared" si="2"/>
        <v>27</v>
      </c>
      <c r="AF36" s="9">
        <f t="shared" si="2"/>
        <v>16</v>
      </c>
      <c r="AG36" s="9">
        <f t="shared" si="2"/>
        <v>34</v>
      </c>
      <c r="AH36" s="9">
        <f t="shared" si="2"/>
        <v>14</v>
      </c>
      <c r="AI36" s="9">
        <f t="shared" si="2"/>
        <v>7</v>
      </c>
      <c r="AJ36" s="9">
        <f>SUM(AJ2:AJ32)</f>
        <v>15</v>
      </c>
      <c r="AK36" s="9">
        <f t="shared" si="2"/>
        <v>7</v>
      </c>
      <c r="AL36" s="9">
        <f t="shared" si="2"/>
        <v>11</v>
      </c>
      <c r="AM36" s="9">
        <f t="shared" si="2"/>
        <v>1</v>
      </c>
      <c r="AN36" s="9">
        <f t="shared" si="2"/>
        <v>11</v>
      </c>
      <c r="AO36" s="9">
        <f t="shared" si="2"/>
        <v>14</v>
      </c>
      <c r="AP36" s="9">
        <f t="shared" si="2"/>
        <v>9</v>
      </c>
      <c r="AQ36" s="9">
        <f>SUM(AQ2:AQ34)</f>
        <v>2</v>
      </c>
      <c r="AR36" s="9">
        <f>SUM(AR2:AR34)</f>
        <v>11</v>
      </c>
      <c r="AS36" s="9">
        <f>SUM(AS2:AS34)</f>
        <v>12</v>
      </c>
      <c r="AT36" s="9">
        <f t="shared" si="2"/>
        <v>17</v>
      </c>
      <c r="AU36" s="9">
        <f t="shared" si="2"/>
        <v>17</v>
      </c>
      <c r="AV36" s="9">
        <f t="shared" si="2"/>
        <v>13</v>
      </c>
      <c r="AW36" s="9">
        <f t="shared" si="2"/>
        <v>94</v>
      </c>
      <c r="AX36" s="9">
        <f t="shared" si="2"/>
        <v>58</v>
      </c>
      <c r="AY36" s="9">
        <f t="shared" si="2"/>
        <v>61</v>
      </c>
      <c r="AZ36" s="9">
        <f t="shared" si="2"/>
        <v>24</v>
      </c>
      <c r="BA36" s="9">
        <f>SUM(BA2:BA33)</f>
        <v>56</v>
      </c>
      <c r="BB36" s="9">
        <f t="shared" si="2"/>
        <v>0</v>
      </c>
    </row>
    <row r="37" spans="1:54" ht="13.5" thickBot="1">
      <c r="A37" s="14" t="s">
        <v>140</v>
      </c>
      <c r="B37" s="15">
        <f>SUM(C37:AX37)</f>
        <v>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>
        <v>1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8"/>
      <c r="AZ37" s="8"/>
      <c r="BA37" s="8"/>
      <c r="BB37" s="8"/>
    </row>
    <row r="38" ht="15.75" customHeight="1">
      <c r="A38" s="3" t="s">
        <v>139</v>
      </c>
    </row>
    <row r="39" spans="1:54" ht="12.75">
      <c r="A39" s="3" t="s">
        <v>168</v>
      </c>
      <c r="B39" s="9">
        <f>SUM(C39:BB39)</f>
        <v>1097</v>
      </c>
      <c r="C39" s="3">
        <f>SUM(C2:C9)</f>
        <v>4</v>
      </c>
      <c r="D39" s="3">
        <f aca="true" t="shared" si="3" ref="D39:BB39">SUM(D2:D9)</f>
        <v>6</v>
      </c>
      <c r="E39" s="3">
        <f t="shared" si="3"/>
        <v>27</v>
      </c>
      <c r="F39" s="3">
        <f t="shared" si="3"/>
        <v>2</v>
      </c>
      <c r="G39" s="3">
        <f t="shared" si="3"/>
        <v>26</v>
      </c>
      <c r="H39" s="3">
        <f t="shared" si="3"/>
        <v>5</v>
      </c>
      <c r="I39" s="3">
        <f t="shared" si="3"/>
        <v>48</v>
      </c>
      <c r="J39" s="3">
        <f t="shared" si="3"/>
        <v>5</v>
      </c>
      <c r="K39" s="3">
        <f t="shared" si="3"/>
        <v>8</v>
      </c>
      <c r="L39" s="3">
        <f t="shared" si="3"/>
        <v>0</v>
      </c>
      <c r="M39" s="3">
        <f t="shared" si="3"/>
        <v>12</v>
      </c>
      <c r="N39" s="3">
        <f t="shared" si="3"/>
        <v>14</v>
      </c>
      <c r="O39" s="3">
        <f t="shared" si="3"/>
        <v>1</v>
      </c>
      <c r="P39" s="3">
        <f t="shared" si="3"/>
        <v>5</v>
      </c>
      <c r="Q39" s="3">
        <f t="shared" si="3"/>
        <v>42</v>
      </c>
      <c r="R39" s="3">
        <f t="shared" si="3"/>
        <v>26</v>
      </c>
      <c r="S39" s="3">
        <f t="shared" si="3"/>
        <v>85</v>
      </c>
      <c r="T39" s="3">
        <f t="shared" si="3"/>
        <v>57</v>
      </c>
      <c r="U39" s="3">
        <f t="shared" si="3"/>
        <v>42</v>
      </c>
      <c r="V39" s="3">
        <f t="shared" si="3"/>
        <v>12</v>
      </c>
      <c r="W39" s="3">
        <f t="shared" si="3"/>
        <v>39</v>
      </c>
      <c r="X39" s="3">
        <f t="shared" si="3"/>
        <v>16</v>
      </c>
      <c r="Y39" s="3">
        <f t="shared" si="3"/>
        <v>21</v>
      </c>
      <c r="Z39" s="3">
        <f t="shared" si="3"/>
        <v>24</v>
      </c>
      <c r="AA39" s="3">
        <f t="shared" si="3"/>
        <v>7</v>
      </c>
      <c r="AB39" s="3">
        <f t="shared" si="3"/>
        <v>31</v>
      </c>
      <c r="AC39" s="3">
        <f t="shared" si="3"/>
        <v>22</v>
      </c>
      <c r="AD39" s="3">
        <f t="shared" si="3"/>
        <v>8</v>
      </c>
      <c r="AE39" s="3">
        <f t="shared" si="3"/>
        <v>27</v>
      </c>
      <c r="AF39" s="3">
        <f t="shared" si="3"/>
        <v>13</v>
      </c>
      <c r="AG39" s="3">
        <f t="shared" si="3"/>
        <v>31</v>
      </c>
      <c r="AH39" s="3">
        <f t="shared" si="3"/>
        <v>12</v>
      </c>
      <c r="AI39" s="3">
        <f t="shared" si="3"/>
        <v>7</v>
      </c>
      <c r="AJ39" s="3">
        <f t="shared" si="3"/>
        <v>14</v>
      </c>
      <c r="AK39" s="3">
        <f t="shared" si="3"/>
        <v>7</v>
      </c>
      <c r="AL39" s="3">
        <f t="shared" si="3"/>
        <v>11</v>
      </c>
      <c r="AM39" s="3">
        <f t="shared" si="3"/>
        <v>0</v>
      </c>
      <c r="AN39" s="3">
        <f t="shared" si="3"/>
        <v>10</v>
      </c>
      <c r="AO39" s="3">
        <f t="shared" si="3"/>
        <v>13</v>
      </c>
      <c r="AP39" s="3">
        <f t="shared" si="3"/>
        <v>6</v>
      </c>
      <c r="AQ39" s="3">
        <f t="shared" si="3"/>
        <v>1</v>
      </c>
      <c r="AR39" s="3">
        <f t="shared" si="3"/>
        <v>10</v>
      </c>
      <c r="AS39" s="3">
        <f t="shared" si="3"/>
        <v>12</v>
      </c>
      <c r="AT39" s="3">
        <f t="shared" si="3"/>
        <v>17</v>
      </c>
      <c r="AU39" s="3">
        <f t="shared" si="3"/>
        <v>15</v>
      </c>
      <c r="AV39" s="3">
        <f t="shared" si="3"/>
        <v>12</v>
      </c>
      <c r="AW39" s="3">
        <f t="shared" si="3"/>
        <v>94</v>
      </c>
      <c r="AX39" s="3">
        <f t="shared" si="3"/>
        <v>54</v>
      </c>
      <c r="AY39" s="3">
        <f t="shared" si="3"/>
        <v>59</v>
      </c>
      <c r="AZ39" s="3">
        <f t="shared" si="3"/>
        <v>24</v>
      </c>
      <c r="BA39" s="3">
        <f t="shared" si="3"/>
        <v>53</v>
      </c>
      <c r="BB39" s="3">
        <f t="shared" si="3"/>
        <v>0</v>
      </c>
    </row>
  </sheetData>
  <printOptions/>
  <pageMargins left="0.3937007874015748" right="0.3937007874015748" top="0.3937007874015748" bottom="0.24" header="0.18" footer="0.36"/>
  <pageSetup horizontalDpi="300" verticalDpi="300" orientation="portrait" paperSize="9" r:id="rId1"/>
  <headerFooter alignWithMargins="0">
    <oddHeader>&amp;LSachgebiet 54.6&amp;CGesamtermittlungen gem. Infektiosschutzgesetz für die Jahre 2000 und 2001&amp;R&amp;D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E59"/>
  <sheetViews>
    <sheetView workbookViewId="0" topLeftCell="A1">
      <pane ySplit="1" topLeftCell="BM20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6.00390625" style="2" customWidth="1"/>
    <col min="2" max="3" width="4.57421875" style="23" customWidth="1"/>
    <col min="4" max="8" width="3.7109375" style="23" customWidth="1"/>
    <col min="9" max="9" width="3.7109375" style="19" customWidth="1"/>
    <col min="10" max="11" width="3.7109375" style="23" customWidth="1"/>
    <col min="12" max="13" width="4.57421875" style="23" customWidth="1"/>
    <col min="14" max="18" width="3.7109375" style="23" customWidth="1"/>
    <col min="19" max="19" width="3.57421875" style="23" customWidth="1"/>
    <col min="20" max="20" width="5.421875" style="23" customWidth="1"/>
    <col min="21" max="22" width="3.7109375" style="23" customWidth="1"/>
    <col min="23" max="23" width="4.421875" style="23" customWidth="1"/>
    <col min="24" max="24" width="4.28125" style="23" customWidth="1"/>
    <col min="25" max="28" width="3.7109375" style="23" customWidth="1"/>
    <col min="29" max="29" width="4.8515625" style="24" customWidth="1"/>
    <col min="30" max="30" width="2.7109375" style="23" customWidth="1"/>
    <col min="31" max="16384" width="9.140625" style="23" customWidth="1"/>
  </cols>
  <sheetData>
    <row r="1" spans="1:30" s="17" customFormat="1" ht="62.25" customHeight="1">
      <c r="A1" s="72" t="s">
        <v>66</v>
      </c>
      <c r="B1" s="91" t="s">
        <v>22</v>
      </c>
      <c r="C1" s="31" t="s">
        <v>88</v>
      </c>
      <c r="D1" s="91" t="s">
        <v>18</v>
      </c>
      <c r="E1" s="73" t="s">
        <v>7</v>
      </c>
      <c r="F1" s="91" t="s">
        <v>67</v>
      </c>
      <c r="G1" s="73" t="s">
        <v>68</v>
      </c>
      <c r="H1" s="91" t="s">
        <v>92</v>
      </c>
      <c r="I1" s="75" t="s">
        <v>90</v>
      </c>
      <c r="J1" s="91" t="s">
        <v>69</v>
      </c>
      <c r="K1" s="73" t="s">
        <v>70</v>
      </c>
      <c r="L1" s="91" t="s">
        <v>71</v>
      </c>
      <c r="M1" s="74" t="s">
        <v>160</v>
      </c>
      <c r="N1" s="91" t="s">
        <v>72</v>
      </c>
      <c r="O1" s="73" t="s">
        <v>91</v>
      </c>
      <c r="P1" s="73" t="s">
        <v>166</v>
      </c>
      <c r="Q1" s="91" t="s">
        <v>73</v>
      </c>
      <c r="R1" s="73" t="s">
        <v>74</v>
      </c>
      <c r="S1" s="91" t="s">
        <v>75</v>
      </c>
      <c r="T1" s="73" t="s">
        <v>76</v>
      </c>
      <c r="U1" s="91" t="s">
        <v>159</v>
      </c>
      <c r="V1" s="74" t="s">
        <v>77</v>
      </c>
      <c r="W1" s="91" t="s">
        <v>24</v>
      </c>
      <c r="X1" s="74" t="s">
        <v>78</v>
      </c>
      <c r="Y1" s="73" t="s">
        <v>79</v>
      </c>
      <c r="Z1" s="74" t="s">
        <v>80</v>
      </c>
      <c r="AA1" s="91" t="s">
        <v>81</v>
      </c>
      <c r="AB1" s="76" t="s">
        <v>82</v>
      </c>
      <c r="AC1" s="77" t="s">
        <v>83</v>
      </c>
      <c r="AD1" s="100" t="s">
        <v>143</v>
      </c>
    </row>
    <row r="2" spans="1:31" s="19" customFormat="1" ht="12.75">
      <c r="A2" s="78" t="s">
        <v>9</v>
      </c>
      <c r="B2" s="92"/>
      <c r="C2" s="79"/>
      <c r="D2" s="97"/>
      <c r="E2" s="80"/>
      <c r="F2" s="97">
        <v>1</v>
      </c>
      <c r="G2" s="80">
        <v>1</v>
      </c>
      <c r="H2" s="97"/>
      <c r="I2" s="80"/>
      <c r="J2" s="97"/>
      <c r="K2" s="80"/>
      <c r="L2" s="97"/>
      <c r="M2" s="80"/>
      <c r="N2" s="97"/>
      <c r="O2" s="80"/>
      <c r="P2" s="80"/>
      <c r="Q2" s="97"/>
      <c r="R2" s="80"/>
      <c r="S2" s="97"/>
      <c r="T2" s="80">
        <v>1</v>
      </c>
      <c r="U2" s="97"/>
      <c r="V2" s="80"/>
      <c r="W2" s="97"/>
      <c r="X2" s="80">
        <v>1</v>
      </c>
      <c r="Y2" s="99"/>
      <c r="Z2" s="81"/>
      <c r="AA2" s="99"/>
      <c r="AB2" s="81"/>
      <c r="AC2" s="82">
        <f aca="true" t="shared" si="0" ref="AC2:AC33">SUM(B2:AB2)</f>
        <v>4</v>
      </c>
      <c r="AD2" s="30"/>
      <c r="AE2" s="30"/>
    </row>
    <row r="3" spans="1:30" s="19" customFormat="1" ht="12.75">
      <c r="A3" s="83" t="s">
        <v>10</v>
      </c>
      <c r="B3" s="93">
        <v>3</v>
      </c>
      <c r="C3" s="84"/>
      <c r="D3" s="98"/>
      <c r="E3" s="85"/>
      <c r="F3" s="98"/>
      <c r="G3" s="85"/>
      <c r="H3" s="98"/>
      <c r="I3" s="85"/>
      <c r="J3" s="98"/>
      <c r="K3" s="85"/>
      <c r="L3" s="98"/>
      <c r="M3" s="85"/>
      <c r="N3" s="98"/>
      <c r="O3" s="85"/>
      <c r="P3" s="85"/>
      <c r="Q3" s="98"/>
      <c r="R3" s="85"/>
      <c r="S3" s="98"/>
      <c r="T3" s="85">
        <v>1</v>
      </c>
      <c r="U3" s="98"/>
      <c r="V3" s="85"/>
      <c r="W3" s="98">
        <v>1</v>
      </c>
      <c r="X3" s="85">
        <v>1</v>
      </c>
      <c r="Y3" s="98"/>
      <c r="Z3" s="85"/>
      <c r="AA3" s="98"/>
      <c r="AB3" s="85"/>
      <c r="AC3" s="84">
        <f t="shared" si="0"/>
        <v>6</v>
      </c>
      <c r="AD3" s="30"/>
    </row>
    <row r="4" spans="1:31" s="19" customFormat="1" ht="12.75">
      <c r="A4" s="78" t="s">
        <v>11</v>
      </c>
      <c r="B4" s="93">
        <v>5</v>
      </c>
      <c r="C4" s="82"/>
      <c r="D4" s="98"/>
      <c r="E4" s="86"/>
      <c r="F4" s="98"/>
      <c r="G4" s="86">
        <v>1</v>
      </c>
      <c r="H4" s="98"/>
      <c r="I4" s="86"/>
      <c r="J4" s="98"/>
      <c r="K4" s="86"/>
      <c r="L4" s="98"/>
      <c r="M4" s="86"/>
      <c r="N4" s="98"/>
      <c r="O4" s="86"/>
      <c r="P4" s="86"/>
      <c r="Q4" s="98"/>
      <c r="R4" s="86"/>
      <c r="S4" s="98"/>
      <c r="T4" s="86">
        <v>8</v>
      </c>
      <c r="U4" s="98"/>
      <c r="V4" s="86"/>
      <c r="W4" s="98"/>
      <c r="X4" s="86">
        <v>3</v>
      </c>
      <c r="Y4" s="98"/>
      <c r="Z4" s="86">
        <v>1</v>
      </c>
      <c r="AA4" s="98"/>
      <c r="AB4" s="86"/>
      <c r="AC4" s="82">
        <f t="shared" si="0"/>
        <v>18</v>
      </c>
      <c r="AE4" s="30"/>
    </row>
    <row r="5" spans="1:29" s="20" customFormat="1" ht="12.75">
      <c r="A5" s="83" t="s">
        <v>12</v>
      </c>
      <c r="B5" s="93"/>
      <c r="C5" s="84"/>
      <c r="D5" s="93"/>
      <c r="E5" s="84"/>
      <c r="F5" s="93"/>
      <c r="G5" s="84"/>
      <c r="H5" s="93"/>
      <c r="I5" s="84"/>
      <c r="J5" s="93"/>
      <c r="K5" s="84"/>
      <c r="L5" s="93"/>
      <c r="M5" s="84"/>
      <c r="N5" s="93"/>
      <c r="O5" s="84"/>
      <c r="P5" s="84"/>
      <c r="Q5" s="93"/>
      <c r="R5" s="84"/>
      <c r="S5" s="93"/>
      <c r="T5" s="84"/>
      <c r="U5" s="93"/>
      <c r="V5" s="84"/>
      <c r="W5" s="93"/>
      <c r="X5" s="84">
        <v>1</v>
      </c>
      <c r="Y5" s="93"/>
      <c r="Z5" s="84"/>
      <c r="AA5" s="93"/>
      <c r="AB5" s="84"/>
      <c r="AC5" s="84">
        <f t="shared" si="0"/>
        <v>1</v>
      </c>
    </row>
    <row r="6" spans="1:29" s="20" customFormat="1" ht="12.75">
      <c r="A6" s="78" t="s">
        <v>13</v>
      </c>
      <c r="B6" s="93">
        <v>1</v>
      </c>
      <c r="C6" s="82"/>
      <c r="D6" s="93"/>
      <c r="E6" s="82"/>
      <c r="F6" s="93"/>
      <c r="G6" s="82"/>
      <c r="H6" s="93"/>
      <c r="I6" s="82"/>
      <c r="J6" s="93"/>
      <c r="K6" s="82"/>
      <c r="L6" s="93"/>
      <c r="M6" s="82"/>
      <c r="N6" s="93"/>
      <c r="O6" s="82"/>
      <c r="P6" s="82"/>
      <c r="Q6" s="93"/>
      <c r="R6" s="82"/>
      <c r="S6" s="93"/>
      <c r="T6" s="82"/>
      <c r="U6" s="93"/>
      <c r="V6" s="82"/>
      <c r="W6" s="93"/>
      <c r="X6" s="82"/>
      <c r="Y6" s="93"/>
      <c r="Z6" s="82">
        <v>1</v>
      </c>
      <c r="AA6" s="93"/>
      <c r="AB6" s="82">
        <v>1</v>
      </c>
      <c r="AC6" s="82">
        <f t="shared" si="0"/>
        <v>3</v>
      </c>
    </row>
    <row r="7" spans="1:29" s="20" customFormat="1" ht="12.75">
      <c r="A7" s="83" t="s">
        <v>14</v>
      </c>
      <c r="B7" s="93">
        <v>1</v>
      </c>
      <c r="C7" s="84"/>
      <c r="D7" s="93"/>
      <c r="E7" s="84"/>
      <c r="F7" s="93"/>
      <c r="G7" s="84"/>
      <c r="H7" s="93"/>
      <c r="I7" s="84"/>
      <c r="J7" s="93"/>
      <c r="K7" s="84"/>
      <c r="L7" s="93"/>
      <c r="M7" s="84"/>
      <c r="N7" s="93"/>
      <c r="O7" s="84"/>
      <c r="P7" s="84"/>
      <c r="Q7" s="93"/>
      <c r="R7" s="84"/>
      <c r="S7" s="93"/>
      <c r="T7" s="84">
        <v>21</v>
      </c>
      <c r="U7" s="93"/>
      <c r="V7" s="84"/>
      <c r="W7" s="93"/>
      <c r="X7" s="84"/>
      <c r="Y7" s="93"/>
      <c r="Z7" s="84"/>
      <c r="AA7" s="93"/>
      <c r="AB7" s="84"/>
      <c r="AC7" s="84">
        <f t="shared" si="0"/>
        <v>22</v>
      </c>
    </row>
    <row r="8" spans="1:29" s="20" customFormat="1" ht="12.75">
      <c r="A8" s="78" t="s">
        <v>15</v>
      </c>
      <c r="B8" s="93">
        <v>1</v>
      </c>
      <c r="C8" s="82"/>
      <c r="D8" s="93"/>
      <c r="E8" s="82"/>
      <c r="F8" s="93">
        <v>1</v>
      </c>
      <c r="G8" s="82"/>
      <c r="H8" s="93"/>
      <c r="I8" s="82"/>
      <c r="J8" s="93"/>
      <c r="K8" s="82"/>
      <c r="L8" s="93"/>
      <c r="M8" s="82"/>
      <c r="N8" s="93">
        <v>1</v>
      </c>
      <c r="O8" s="82"/>
      <c r="P8" s="82"/>
      <c r="Q8" s="93"/>
      <c r="R8" s="82"/>
      <c r="S8" s="93"/>
      <c r="T8" s="82">
        <v>37</v>
      </c>
      <c r="U8" s="93"/>
      <c r="V8" s="82"/>
      <c r="W8" s="93">
        <v>1</v>
      </c>
      <c r="X8" s="82">
        <v>2</v>
      </c>
      <c r="Y8" s="93"/>
      <c r="Z8" s="82"/>
      <c r="AA8" s="93"/>
      <c r="AB8" s="82"/>
      <c r="AC8" s="82">
        <f t="shared" si="0"/>
        <v>43</v>
      </c>
    </row>
    <row r="9" spans="1:29" s="19" customFormat="1" ht="12.75">
      <c r="A9" s="83" t="s">
        <v>16</v>
      </c>
      <c r="B9" s="93">
        <v>1</v>
      </c>
      <c r="C9" s="84"/>
      <c r="D9" s="98"/>
      <c r="E9" s="85"/>
      <c r="F9" s="98"/>
      <c r="G9" s="85"/>
      <c r="H9" s="98"/>
      <c r="I9" s="85"/>
      <c r="J9" s="98"/>
      <c r="K9" s="85"/>
      <c r="L9" s="98"/>
      <c r="M9" s="85"/>
      <c r="N9" s="98">
        <v>1</v>
      </c>
      <c r="O9" s="85"/>
      <c r="P9" s="85"/>
      <c r="Q9" s="98"/>
      <c r="R9" s="85"/>
      <c r="S9" s="98"/>
      <c r="T9" s="85">
        <v>1</v>
      </c>
      <c r="U9" s="98"/>
      <c r="V9" s="85"/>
      <c r="W9" s="98"/>
      <c r="X9" s="85"/>
      <c r="Y9" s="98"/>
      <c r="Z9" s="85"/>
      <c r="AA9" s="98"/>
      <c r="AB9" s="85"/>
      <c r="AC9" s="84">
        <f t="shared" si="0"/>
        <v>3</v>
      </c>
    </row>
    <row r="10" spans="1:29" s="20" customFormat="1" ht="12.75">
      <c r="A10" s="78" t="s">
        <v>17</v>
      </c>
      <c r="B10" s="93">
        <v>2</v>
      </c>
      <c r="C10" s="82"/>
      <c r="D10" s="93"/>
      <c r="E10" s="82"/>
      <c r="F10" s="93"/>
      <c r="G10" s="82"/>
      <c r="H10" s="93"/>
      <c r="I10" s="82"/>
      <c r="J10" s="93"/>
      <c r="K10" s="82"/>
      <c r="L10" s="93"/>
      <c r="M10" s="82"/>
      <c r="N10" s="93">
        <v>3</v>
      </c>
      <c r="O10" s="82"/>
      <c r="P10" s="82"/>
      <c r="Q10" s="93"/>
      <c r="R10" s="82"/>
      <c r="S10" s="93"/>
      <c r="T10" s="82">
        <v>3</v>
      </c>
      <c r="U10" s="93"/>
      <c r="V10" s="82"/>
      <c r="W10" s="93"/>
      <c r="X10" s="82">
        <v>1</v>
      </c>
      <c r="Y10" s="93"/>
      <c r="Z10" s="82">
        <v>1</v>
      </c>
      <c r="AA10" s="93"/>
      <c r="AB10" s="82"/>
      <c r="AC10" s="82">
        <f t="shared" si="0"/>
        <v>10</v>
      </c>
    </row>
    <row r="11" spans="1:29" s="20" customFormat="1" ht="12.75">
      <c r="A11" s="83" t="s">
        <v>21</v>
      </c>
      <c r="B11" s="93"/>
      <c r="C11" s="84"/>
      <c r="D11" s="93"/>
      <c r="E11" s="84"/>
      <c r="F11" s="93"/>
      <c r="G11" s="84"/>
      <c r="H11" s="93"/>
      <c r="I11" s="84"/>
      <c r="J11" s="93"/>
      <c r="K11" s="84"/>
      <c r="L11" s="93"/>
      <c r="M11" s="84"/>
      <c r="N11" s="93"/>
      <c r="O11" s="84"/>
      <c r="P11" s="84"/>
      <c r="Q11" s="93"/>
      <c r="R11" s="84"/>
      <c r="S11" s="93"/>
      <c r="T11" s="84"/>
      <c r="U11" s="93"/>
      <c r="V11" s="84"/>
      <c r="W11" s="93"/>
      <c r="X11" s="84"/>
      <c r="Y11" s="93"/>
      <c r="Z11" s="84"/>
      <c r="AA11" s="93"/>
      <c r="AB11" s="84"/>
      <c r="AC11" s="84">
        <f t="shared" si="0"/>
        <v>0</v>
      </c>
    </row>
    <row r="12" spans="1:29" s="21" customFormat="1" ht="15.75">
      <c r="A12" s="78" t="s">
        <v>20</v>
      </c>
      <c r="B12" s="93">
        <v>3</v>
      </c>
      <c r="C12" s="82"/>
      <c r="D12" s="93"/>
      <c r="E12" s="82"/>
      <c r="F12" s="93"/>
      <c r="G12" s="82"/>
      <c r="H12" s="93"/>
      <c r="I12" s="82"/>
      <c r="J12" s="93"/>
      <c r="K12" s="82"/>
      <c r="L12" s="93"/>
      <c r="M12" s="82"/>
      <c r="N12" s="93">
        <v>6</v>
      </c>
      <c r="O12" s="82"/>
      <c r="P12" s="82"/>
      <c r="Q12" s="93"/>
      <c r="R12" s="82"/>
      <c r="S12" s="93"/>
      <c r="T12" s="82">
        <v>1</v>
      </c>
      <c r="U12" s="93"/>
      <c r="V12" s="82"/>
      <c r="W12" s="93"/>
      <c r="X12" s="82"/>
      <c r="Y12" s="93"/>
      <c r="Z12" s="82"/>
      <c r="AA12" s="93"/>
      <c r="AB12" s="82"/>
      <c r="AC12" s="82">
        <f t="shared" si="0"/>
        <v>10</v>
      </c>
    </row>
    <row r="13" spans="1:29" s="21" customFormat="1" ht="15.75">
      <c r="A13" s="83" t="s">
        <v>26</v>
      </c>
      <c r="B13" s="93">
        <v>4</v>
      </c>
      <c r="C13" s="84"/>
      <c r="D13" s="93"/>
      <c r="E13" s="84"/>
      <c r="F13" s="93"/>
      <c r="G13" s="84"/>
      <c r="H13" s="93"/>
      <c r="I13" s="84"/>
      <c r="J13" s="93"/>
      <c r="K13" s="84"/>
      <c r="L13" s="93"/>
      <c r="M13" s="84"/>
      <c r="N13" s="93">
        <v>1</v>
      </c>
      <c r="O13" s="84"/>
      <c r="P13" s="84"/>
      <c r="Q13" s="93"/>
      <c r="R13" s="84"/>
      <c r="S13" s="93"/>
      <c r="T13" s="84">
        <v>8</v>
      </c>
      <c r="U13" s="93"/>
      <c r="V13" s="84"/>
      <c r="W13" s="93"/>
      <c r="X13" s="84"/>
      <c r="Y13" s="93"/>
      <c r="Z13" s="84"/>
      <c r="AA13" s="93"/>
      <c r="AB13" s="84"/>
      <c r="AC13" s="84">
        <f t="shared" si="0"/>
        <v>13</v>
      </c>
    </row>
    <row r="14" spans="1:30" s="21" customFormat="1" ht="15.75">
      <c r="A14" s="78" t="s">
        <v>27</v>
      </c>
      <c r="B14" s="93"/>
      <c r="C14" s="82"/>
      <c r="D14" s="93"/>
      <c r="E14" s="82"/>
      <c r="F14" s="93"/>
      <c r="G14" s="82"/>
      <c r="H14" s="93"/>
      <c r="I14" s="82"/>
      <c r="J14" s="93"/>
      <c r="K14" s="82"/>
      <c r="L14" s="93"/>
      <c r="M14" s="82"/>
      <c r="N14" s="93">
        <v>1</v>
      </c>
      <c r="O14" s="82"/>
      <c r="P14" s="82"/>
      <c r="Q14" s="93"/>
      <c r="R14" s="82"/>
      <c r="S14" s="93"/>
      <c r="T14" s="82"/>
      <c r="U14" s="93"/>
      <c r="V14" s="82"/>
      <c r="W14" s="93"/>
      <c r="X14" s="82"/>
      <c r="Y14" s="93"/>
      <c r="Z14" s="82">
        <v>1</v>
      </c>
      <c r="AA14" s="93"/>
      <c r="AB14" s="82"/>
      <c r="AC14" s="82">
        <f t="shared" si="0"/>
        <v>2</v>
      </c>
      <c r="AD14" s="21">
        <v>1</v>
      </c>
    </row>
    <row r="15" spans="1:29" s="21" customFormat="1" ht="15.75">
      <c r="A15" s="83" t="s">
        <v>28</v>
      </c>
      <c r="B15" s="93"/>
      <c r="C15" s="84"/>
      <c r="D15" s="93"/>
      <c r="E15" s="84"/>
      <c r="F15" s="93"/>
      <c r="G15" s="84"/>
      <c r="H15" s="93"/>
      <c r="I15" s="84"/>
      <c r="J15" s="93"/>
      <c r="K15" s="84"/>
      <c r="L15" s="93"/>
      <c r="M15" s="84"/>
      <c r="N15" s="93"/>
      <c r="O15" s="84"/>
      <c r="P15" s="84"/>
      <c r="Q15" s="93"/>
      <c r="R15" s="84"/>
      <c r="S15" s="93"/>
      <c r="T15" s="84">
        <v>3</v>
      </c>
      <c r="U15" s="93"/>
      <c r="V15" s="84"/>
      <c r="W15" s="93">
        <v>1</v>
      </c>
      <c r="X15" s="84"/>
      <c r="Y15" s="93"/>
      <c r="Z15" s="84"/>
      <c r="AA15" s="93"/>
      <c r="AB15" s="84"/>
      <c r="AC15" s="84">
        <f t="shared" si="0"/>
        <v>4</v>
      </c>
    </row>
    <row r="16" spans="1:29" s="21" customFormat="1" ht="15.75">
      <c r="A16" s="78" t="s">
        <v>29</v>
      </c>
      <c r="B16" s="93"/>
      <c r="C16" s="82"/>
      <c r="D16" s="93"/>
      <c r="E16" s="82"/>
      <c r="F16" s="93"/>
      <c r="G16" s="82"/>
      <c r="H16" s="93"/>
      <c r="I16" s="82"/>
      <c r="J16" s="93"/>
      <c r="K16" s="82"/>
      <c r="L16" s="93"/>
      <c r="M16" s="82"/>
      <c r="N16" s="93"/>
      <c r="O16" s="82"/>
      <c r="P16" s="82"/>
      <c r="Q16" s="93"/>
      <c r="R16" s="82"/>
      <c r="S16" s="93"/>
      <c r="T16" s="82">
        <v>9</v>
      </c>
      <c r="U16" s="93"/>
      <c r="V16" s="82"/>
      <c r="W16" s="93">
        <v>2</v>
      </c>
      <c r="X16" s="82"/>
      <c r="Y16" s="93"/>
      <c r="Z16" s="82"/>
      <c r="AA16" s="93"/>
      <c r="AB16" s="82"/>
      <c r="AC16" s="82">
        <f t="shared" si="0"/>
        <v>11</v>
      </c>
    </row>
    <row r="17" spans="1:29" s="21" customFormat="1" ht="15.75">
      <c r="A17" s="83" t="s">
        <v>30</v>
      </c>
      <c r="B17" s="93">
        <v>1</v>
      </c>
      <c r="C17" s="84"/>
      <c r="D17" s="93"/>
      <c r="E17" s="84"/>
      <c r="F17" s="93">
        <v>1</v>
      </c>
      <c r="G17" s="84"/>
      <c r="H17" s="93"/>
      <c r="I17" s="84"/>
      <c r="J17" s="93"/>
      <c r="K17" s="84"/>
      <c r="L17" s="93"/>
      <c r="M17" s="84"/>
      <c r="N17" s="93"/>
      <c r="O17" s="84"/>
      <c r="P17" s="84"/>
      <c r="Q17" s="93"/>
      <c r="R17" s="84"/>
      <c r="S17" s="93"/>
      <c r="T17" s="84">
        <v>20</v>
      </c>
      <c r="U17" s="93"/>
      <c r="V17" s="84"/>
      <c r="W17" s="93">
        <v>1</v>
      </c>
      <c r="X17" s="87"/>
      <c r="Y17" s="93"/>
      <c r="Z17" s="84"/>
      <c r="AA17" s="93"/>
      <c r="AB17" s="84"/>
      <c r="AC17" s="84">
        <f t="shared" si="0"/>
        <v>23</v>
      </c>
    </row>
    <row r="18" spans="1:29" s="21" customFormat="1" ht="15.75">
      <c r="A18" s="78" t="s">
        <v>31</v>
      </c>
      <c r="B18" s="93"/>
      <c r="C18" s="82"/>
      <c r="D18" s="93"/>
      <c r="E18" s="82"/>
      <c r="F18" s="93"/>
      <c r="G18" s="82"/>
      <c r="H18" s="93"/>
      <c r="I18" s="82"/>
      <c r="J18" s="93"/>
      <c r="K18" s="82"/>
      <c r="L18" s="93"/>
      <c r="M18" s="82"/>
      <c r="N18" s="93"/>
      <c r="O18" s="82"/>
      <c r="P18" s="82"/>
      <c r="Q18" s="93"/>
      <c r="R18" s="82"/>
      <c r="S18" s="93"/>
      <c r="T18" s="82"/>
      <c r="U18" s="93"/>
      <c r="V18" s="82"/>
      <c r="W18" s="93"/>
      <c r="X18" s="79"/>
      <c r="Y18" s="93"/>
      <c r="Z18" s="82"/>
      <c r="AA18" s="93"/>
      <c r="AB18" s="82"/>
      <c r="AC18" s="82">
        <f t="shared" si="0"/>
        <v>0</v>
      </c>
    </row>
    <row r="19" spans="1:29" s="21" customFormat="1" ht="15.75">
      <c r="A19" s="83" t="s">
        <v>32</v>
      </c>
      <c r="B19" s="93">
        <v>1</v>
      </c>
      <c r="C19" s="84"/>
      <c r="D19" s="93"/>
      <c r="E19" s="84"/>
      <c r="F19" s="93"/>
      <c r="G19" s="84">
        <v>1</v>
      </c>
      <c r="H19" s="93"/>
      <c r="I19" s="84"/>
      <c r="J19" s="93"/>
      <c r="K19" s="84"/>
      <c r="L19" s="93"/>
      <c r="M19" s="84">
        <v>1</v>
      </c>
      <c r="N19" s="93"/>
      <c r="O19" s="84"/>
      <c r="P19" s="84"/>
      <c r="Q19" s="93"/>
      <c r="R19" s="84"/>
      <c r="S19" s="93"/>
      <c r="T19" s="84">
        <v>7</v>
      </c>
      <c r="U19" s="93"/>
      <c r="V19" s="84"/>
      <c r="W19" s="93">
        <v>2</v>
      </c>
      <c r="X19" s="87">
        <v>2</v>
      </c>
      <c r="Y19" s="93"/>
      <c r="Z19" s="84"/>
      <c r="AA19" s="93"/>
      <c r="AB19" s="84"/>
      <c r="AC19" s="84">
        <f t="shared" si="0"/>
        <v>14</v>
      </c>
    </row>
    <row r="20" spans="1:29" s="21" customFormat="1" ht="15.75">
      <c r="A20" s="82" t="s">
        <v>33</v>
      </c>
      <c r="B20" s="93">
        <v>2</v>
      </c>
      <c r="C20" s="82"/>
      <c r="D20" s="93"/>
      <c r="E20" s="82"/>
      <c r="F20" s="93"/>
      <c r="G20" s="82"/>
      <c r="H20" s="93"/>
      <c r="I20" s="82"/>
      <c r="J20" s="93"/>
      <c r="K20" s="82"/>
      <c r="L20" s="93"/>
      <c r="M20" s="82"/>
      <c r="N20" s="93"/>
      <c r="O20" s="82"/>
      <c r="P20" s="82"/>
      <c r="Q20" s="93"/>
      <c r="R20" s="82">
        <v>1</v>
      </c>
      <c r="S20" s="93"/>
      <c r="T20" s="82">
        <v>4</v>
      </c>
      <c r="U20" s="93"/>
      <c r="V20" s="82"/>
      <c r="W20" s="93">
        <v>5</v>
      </c>
      <c r="X20" s="79">
        <v>5</v>
      </c>
      <c r="Y20" s="93"/>
      <c r="Z20" s="82"/>
      <c r="AA20" s="93"/>
      <c r="AB20" s="82"/>
      <c r="AC20" s="82">
        <f t="shared" si="0"/>
        <v>17</v>
      </c>
    </row>
    <row r="21" spans="1:29" s="20" customFormat="1" ht="12.75">
      <c r="A21" s="84" t="s">
        <v>34</v>
      </c>
      <c r="B21" s="93">
        <v>6</v>
      </c>
      <c r="C21" s="84"/>
      <c r="D21" s="93"/>
      <c r="E21" s="84"/>
      <c r="F21" s="93"/>
      <c r="G21" s="84"/>
      <c r="H21" s="93"/>
      <c r="I21" s="84"/>
      <c r="J21" s="93"/>
      <c r="K21" s="84"/>
      <c r="L21" s="93">
        <v>1</v>
      </c>
      <c r="M21" s="84"/>
      <c r="N21" s="93"/>
      <c r="O21" s="84"/>
      <c r="P21" s="84"/>
      <c r="Q21" s="93"/>
      <c r="R21" s="84"/>
      <c r="S21" s="93"/>
      <c r="T21" s="84">
        <v>1</v>
      </c>
      <c r="U21" s="93"/>
      <c r="V21" s="84"/>
      <c r="W21" s="93">
        <v>3</v>
      </c>
      <c r="X21" s="87">
        <v>1</v>
      </c>
      <c r="Y21" s="93"/>
      <c r="Z21" s="84"/>
      <c r="AA21" s="93"/>
      <c r="AB21" s="84"/>
      <c r="AC21" s="84">
        <f t="shared" si="0"/>
        <v>12</v>
      </c>
    </row>
    <row r="22" spans="1:29" s="20" customFormat="1" ht="12.75">
      <c r="A22" s="82" t="s">
        <v>35</v>
      </c>
      <c r="B22" s="93"/>
      <c r="C22" s="82"/>
      <c r="D22" s="93"/>
      <c r="E22" s="82"/>
      <c r="F22" s="93"/>
      <c r="G22" s="82"/>
      <c r="H22" s="93"/>
      <c r="I22" s="82"/>
      <c r="J22" s="93"/>
      <c r="K22" s="82"/>
      <c r="L22" s="93"/>
      <c r="M22" s="82"/>
      <c r="N22" s="93"/>
      <c r="O22" s="82"/>
      <c r="P22" s="82"/>
      <c r="Q22" s="93"/>
      <c r="R22" s="82"/>
      <c r="S22" s="93"/>
      <c r="T22" s="82"/>
      <c r="U22" s="93"/>
      <c r="V22" s="82"/>
      <c r="W22" s="93"/>
      <c r="X22" s="82"/>
      <c r="Y22" s="93"/>
      <c r="Z22" s="82"/>
      <c r="AA22" s="93"/>
      <c r="AB22" s="82"/>
      <c r="AC22" s="82">
        <f t="shared" si="0"/>
        <v>0</v>
      </c>
    </row>
    <row r="23" spans="1:29" s="20" customFormat="1" ht="12.75">
      <c r="A23" s="83" t="s">
        <v>36</v>
      </c>
      <c r="B23" s="93"/>
      <c r="C23" s="84"/>
      <c r="D23" s="93"/>
      <c r="E23" s="84"/>
      <c r="F23" s="93"/>
      <c r="G23" s="84"/>
      <c r="H23" s="93"/>
      <c r="I23" s="84"/>
      <c r="J23" s="93"/>
      <c r="K23" s="84"/>
      <c r="L23" s="93"/>
      <c r="M23" s="84"/>
      <c r="N23" s="93"/>
      <c r="O23" s="84"/>
      <c r="P23" s="84"/>
      <c r="Q23" s="93"/>
      <c r="R23" s="84"/>
      <c r="S23" s="93"/>
      <c r="T23" s="84"/>
      <c r="U23" s="93"/>
      <c r="V23" s="84"/>
      <c r="W23" s="93"/>
      <c r="X23" s="84"/>
      <c r="Y23" s="93"/>
      <c r="Z23" s="84"/>
      <c r="AA23" s="93"/>
      <c r="AB23" s="84"/>
      <c r="AC23" s="84">
        <f t="shared" si="0"/>
        <v>0</v>
      </c>
    </row>
    <row r="24" spans="1:29" s="20" customFormat="1" ht="12.75">
      <c r="A24" s="82" t="s">
        <v>37</v>
      </c>
      <c r="B24" s="93">
        <v>5</v>
      </c>
      <c r="C24" s="82"/>
      <c r="D24" s="93"/>
      <c r="E24" s="82"/>
      <c r="F24" s="93"/>
      <c r="G24" s="82"/>
      <c r="H24" s="93"/>
      <c r="I24" s="82"/>
      <c r="J24" s="93"/>
      <c r="K24" s="82"/>
      <c r="L24" s="93"/>
      <c r="M24" s="82"/>
      <c r="N24" s="93"/>
      <c r="O24" s="82"/>
      <c r="P24" s="82"/>
      <c r="Q24" s="93"/>
      <c r="R24" s="82"/>
      <c r="S24" s="93"/>
      <c r="T24" s="82">
        <v>4</v>
      </c>
      <c r="U24" s="93"/>
      <c r="V24" s="82"/>
      <c r="W24" s="93">
        <v>1</v>
      </c>
      <c r="X24" s="82">
        <v>3</v>
      </c>
      <c r="Y24" s="93"/>
      <c r="Z24" s="82"/>
      <c r="AA24" s="93"/>
      <c r="AB24" s="82"/>
      <c r="AC24" s="82">
        <f t="shared" si="0"/>
        <v>13</v>
      </c>
    </row>
    <row r="25" spans="1:29" s="20" customFormat="1" ht="12.75">
      <c r="A25" s="88" t="s">
        <v>38</v>
      </c>
      <c r="B25" s="93">
        <v>5</v>
      </c>
      <c r="C25" s="84"/>
      <c r="D25" s="93"/>
      <c r="E25" s="84"/>
      <c r="F25" s="93"/>
      <c r="G25" s="84"/>
      <c r="H25" s="93"/>
      <c r="I25" s="84"/>
      <c r="J25" s="93"/>
      <c r="K25" s="84"/>
      <c r="L25" s="93"/>
      <c r="M25" s="84"/>
      <c r="N25" s="93"/>
      <c r="O25" s="84"/>
      <c r="P25" s="84"/>
      <c r="Q25" s="93"/>
      <c r="R25" s="84"/>
      <c r="S25" s="93"/>
      <c r="T25" s="84">
        <v>4</v>
      </c>
      <c r="U25" s="93"/>
      <c r="V25" s="84"/>
      <c r="W25" s="93"/>
      <c r="X25" s="84">
        <v>3</v>
      </c>
      <c r="Y25" s="93">
        <v>1</v>
      </c>
      <c r="Z25" s="84"/>
      <c r="AA25" s="93"/>
      <c r="AB25" s="84"/>
      <c r="AC25" s="84">
        <f t="shared" si="0"/>
        <v>13</v>
      </c>
    </row>
    <row r="26" spans="1:29" s="20" customFormat="1" ht="12.75">
      <c r="A26" s="82" t="s">
        <v>39</v>
      </c>
      <c r="B26" s="93">
        <v>2</v>
      </c>
      <c r="C26" s="82"/>
      <c r="D26" s="93"/>
      <c r="E26" s="82"/>
      <c r="F26" s="93"/>
      <c r="G26" s="82"/>
      <c r="H26" s="93"/>
      <c r="I26" s="82"/>
      <c r="J26" s="93"/>
      <c r="K26" s="82"/>
      <c r="L26" s="93"/>
      <c r="M26" s="82"/>
      <c r="N26" s="93"/>
      <c r="O26" s="82"/>
      <c r="P26" s="82"/>
      <c r="Q26" s="93"/>
      <c r="R26" s="82"/>
      <c r="S26" s="93"/>
      <c r="T26" s="82">
        <v>3</v>
      </c>
      <c r="U26" s="93"/>
      <c r="V26" s="82"/>
      <c r="W26" s="93"/>
      <c r="X26" s="82">
        <v>1</v>
      </c>
      <c r="Y26" s="93"/>
      <c r="Z26" s="82"/>
      <c r="AA26" s="93"/>
      <c r="AB26" s="82"/>
      <c r="AC26" s="82">
        <f t="shared" si="0"/>
        <v>6</v>
      </c>
    </row>
    <row r="27" spans="1:29" s="20" customFormat="1" ht="12.75">
      <c r="A27" s="88" t="s">
        <v>40</v>
      </c>
      <c r="B27" s="93">
        <v>10</v>
      </c>
      <c r="C27" s="84"/>
      <c r="D27" s="93"/>
      <c r="E27" s="84"/>
      <c r="F27" s="93"/>
      <c r="G27" s="84"/>
      <c r="H27" s="93"/>
      <c r="I27" s="84"/>
      <c r="J27" s="93"/>
      <c r="K27" s="84"/>
      <c r="L27" s="93"/>
      <c r="M27" s="84"/>
      <c r="N27" s="93"/>
      <c r="O27" s="84"/>
      <c r="P27" s="84"/>
      <c r="Q27" s="93"/>
      <c r="R27" s="84"/>
      <c r="S27" s="93"/>
      <c r="T27" s="84"/>
      <c r="U27" s="93"/>
      <c r="V27" s="84"/>
      <c r="W27" s="93">
        <v>2</v>
      </c>
      <c r="X27" s="84">
        <v>5</v>
      </c>
      <c r="Y27" s="93"/>
      <c r="Z27" s="84"/>
      <c r="AA27" s="93"/>
      <c r="AB27" s="84"/>
      <c r="AC27" s="84">
        <f t="shared" si="0"/>
        <v>17</v>
      </c>
    </row>
    <row r="28" spans="1:29" s="20" customFormat="1" ht="12.75">
      <c r="A28" s="82" t="s">
        <v>41</v>
      </c>
      <c r="B28" s="93">
        <v>7</v>
      </c>
      <c r="C28" s="89"/>
      <c r="D28" s="93"/>
      <c r="E28" s="82"/>
      <c r="F28" s="93"/>
      <c r="G28" s="82"/>
      <c r="H28" s="93"/>
      <c r="I28" s="82"/>
      <c r="J28" s="93"/>
      <c r="K28" s="82"/>
      <c r="L28" s="93"/>
      <c r="M28" s="82"/>
      <c r="N28" s="93"/>
      <c r="O28" s="82"/>
      <c r="P28" s="82"/>
      <c r="Q28" s="93"/>
      <c r="R28" s="82"/>
      <c r="S28" s="93"/>
      <c r="T28" s="82">
        <v>1</v>
      </c>
      <c r="U28" s="93"/>
      <c r="V28" s="82"/>
      <c r="W28" s="93">
        <v>1</v>
      </c>
      <c r="X28" s="82">
        <v>6</v>
      </c>
      <c r="Y28" s="93"/>
      <c r="Z28" s="82"/>
      <c r="AA28" s="93"/>
      <c r="AB28" s="82">
        <v>1</v>
      </c>
      <c r="AC28" s="82">
        <f t="shared" si="0"/>
        <v>16</v>
      </c>
    </row>
    <row r="29" spans="1:29" s="20" customFormat="1" ht="12.75">
      <c r="A29" s="88" t="s">
        <v>42</v>
      </c>
      <c r="B29" s="93"/>
      <c r="C29" s="84"/>
      <c r="D29" s="93"/>
      <c r="E29" s="84"/>
      <c r="F29" s="93"/>
      <c r="G29" s="84"/>
      <c r="H29" s="93"/>
      <c r="I29" s="84"/>
      <c r="J29" s="93"/>
      <c r="K29" s="84"/>
      <c r="L29" s="93"/>
      <c r="M29" s="84"/>
      <c r="N29" s="93"/>
      <c r="O29" s="84"/>
      <c r="P29" s="84"/>
      <c r="Q29" s="93"/>
      <c r="R29" s="84"/>
      <c r="S29" s="93"/>
      <c r="T29" s="84"/>
      <c r="U29" s="93"/>
      <c r="V29" s="84"/>
      <c r="W29" s="93"/>
      <c r="X29" s="84"/>
      <c r="Y29" s="93"/>
      <c r="Z29" s="84"/>
      <c r="AA29" s="93"/>
      <c r="AB29" s="84"/>
      <c r="AC29" s="84">
        <f t="shared" si="0"/>
        <v>0</v>
      </c>
    </row>
    <row r="30" spans="1:29" s="20" customFormat="1" ht="12.75">
      <c r="A30" s="82">
        <v>29</v>
      </c>
      <c r="B30" s="93"/>
      <c r="C30" s="82"/>
      <c r="D30" s="93"/>
      <c r="E30" s="82"/>
      <c r="F30" s="93"/>
      <c r="G30" s="82"/>
      <c r="H30" s="93"/>
      <c r="I30" s="82"/>
      <c r="J30" s="93"/>
      <c r="K30" s="82"/>
      <c r="L30" s="93"/>
      <c r="M30" s="82"/>
      <c r="N30" s="93"/>
      <c r="O30" s="82"/>
      <c r="P30" s="82"/>
      <c r="Q30" s="93"/>
      <c r="R30" s="82"/>
      <c r="S30" s="93"/>
      <c r="T30" s="82"/>
      <c r="U30" s="93"/>
      <c r="V30" s="82"/>
      <c r="W30" s="93"/>
      <c r="X30" s="82"/>
      <c r="Y30" s="93"/>
      <c r="Z30" s="82"/>
      <c r="AA30" s="93"/>
      <c r="AB30" s="82"/>
      <c r="AC30" s="82">
        <f t="shared" si="0"/>
        <v>0</v>
      </c>
    </row>
    <row r="31" spans="1:29" s="20" customFormat="1" ht="12.75">
      <c r="A31" s="88" t="s">
        <v>43</v>
      </c>
      <c r="B31" s="93"/>
      <c r="C31" s="84"/>
      <c r="D31" s="93"/>
      <c r="E31" s="84"/>
      <c r="F31" s="93"/>
      <c r="G31" s="84"/>
      <c r="H31" s="93"/>
      <c r="I31" s="84"/>
      <c r="J31" s="93"/>
      <c r="K31" s="84"/>
      <c r="L31" s="93"/>
      <c r="M31" s="84"/>
      <c r="N31" s="93"/>
      <c r="O31" s="84"/>
      <c r="P31" s="84"/>
      <c r="Q31" s="93"/>
      <c r="R31" s="84"/>
      <c r="S31" s="93"/>
      <c r="T31" s="84"/>
      <c r="U31" s="93"/>
      <c r="V31" s="84"/>
      <c r="W31" s="93"/>
      <c r="X31" s="84"/>
      <c r="Y31" s="93"/>
      <c r="Z31" s="84"/>
      <c r="AA31" s="93"/>
      <c r="AB31" s="84"/>
      <c r="AC31" s="84">
        <f t="shared" si="0"/>
        <v>0</v>
      </c>
    </row>
    <row r="32" spans="1:29" s="20" customFormat="1" ht="12.75">
      <c r="A32" s="82" t="s">
        <v>44</v>
      </c>
      <c r="B32" s="93">
        <v>7</v>
      </c>
      <c r="C32" s="82"/>
      <c r="D32" s="93"/>
      <c r="E32" s="82"/>
      <c r="F32" s="93"/>
      <c r="G32" s="82"/>
      <c r="H32" s="93"/>
      <c r="I32" s="82"/>
      <c r="J32" s="93"/>
      <c r="K32" s="82"/>
      <c r="L32" s="93"/>
      <c r="M32" s="82"/>
      <c r="N32" s="93"/>
      <c r="O32" s="82"/>
      <c r="P32" s="82"/>
      <c r="Q32" s="93"/>
      <c r="R32" s="82"/>
      <c r="S32" s="93"/>
      <c r="T32" s="82"/>
      <c r="U32" s="93"/>
      <c r="V32" s="82"/>
      <c r="W32" s="93">
        <v>1</v>
      </c>
      <c r="X32" s="82">
        <v>2</v>
      </c>
      <c r="Y32" s="93"/>
      <c r="Z32" s="82"/>
      <c r="AA32" s="93"/>
      <c r="AB32" s="82">
        <v>1</v>
      </c>
      <c r="AC32" s="82">
        <f t="shared" si="0"/>
        <v>11</v>
      </c>
    </row>
    <row r="33" spans="1:29" s="20" customFormat="1" ht="12.75">
      <c r="A33" s="88" t="s">
        <v>45</v>
      </c>
      <c r="B33" s="93">
        <v>3</v>
      </c>
      <c r="C33" s="84"/>
      <c r="D33" s="93"/>
      <c r="E33" s="84"/>
      <c r="F33" s="93"/>
      <c r="G33" s="84"/>
      <c r="H33" s="93"/>
      <c r="I33" s="84"/>
      <c r="J33" s="93"/>
      <c r="K33" s="84"/>
      <c r="L33" s="93">
        <v>1</v>
      </c>
      <c r="M33" s="84"/>
      <c r="N33" s="93"/>
      <c r="O33" s="84"/>
      <c r="P33" s="84"/>
      <c r="Q33" s="93"/>
      <c r="R33" s="84"/>
      <c r="S33" s="93"/>
      <c r="T33" s="84">
        <v>1</v>
      </c>
      <c r="U33" s="93"/>
      <c r="V33" s="84"/>
      <c r="W33" s="93">
        <v>2</v>
      </c>
      <c r="X33" s="84">
        <v>4</v>
      </c>
      <c r="Y33" s="93"/>
      <c r="Z33" s="84"/>
      <c r="AA33" s="93"/>
      <c r="AB33" s="84"/>
      <c r="AC33" s="84">
        <f t="shared" si="0"/>
        <v>11</v>
      </c>
    </row>
    <row r="34" spans="1:29" s="20" customFormat="1" ht="12.75">
      <c r="A34" s="82" t="s">
        <v>46</v>
      </c>
      <c r="B34" s="93"/>
      <c r="C34" s="82"/>
      <c r="D34" s="93"/>
      <c r="E34" s="82"/>
      <c r="F34" s="93"/>
      <c r="G34" s="82"/>
      <c r="H34" s="93"/>
      <c r="I34" s="82"/>
      <c r="J34" s="93"/>
      <c r="K34" s="82"/>
      <c r="L34" s="93"/>
      <c r="M34" s="82"/>
      <c r="N34" s="93"/>
      <c r="O34" s="82"/>
      <c r="P34" s="82"/>
      <c r="Q34" s="93"/>
      <c r="R34" s="82"/>
      <c r="S34" s="93"/>
      <c r="T34" s="82"/>
      <c r="U34" s="93"/>
      <c r="V34" s="82"/>
      <c r="W34" s="93"/>
      <c r="X34" s="82"/>
      <c r="Y34" s="93"/>
      <c r="Z34" s="82"/>
      <c r="AA34" s="93"/>
      <c r="AB34" s="82"/>
      <c r="AC34" s="82">
        <f aca="true" t="shared" si="1" ref="AC34:AC55">SUM(B34:AB34)</f>
        <v>0</v>
      </c>
    </row>
    <row r="35" spans="1:29" s="20" customFormat="1" ht="12.75">
      <c r="A35" s="88" t="s">
        <v>47</v>
      </c>
      <c r="B35" s="93">
        <v>4</v>
      </c>
      <c r="C35" s="84"/>
      <c r="D35" s="93"/>
      <c r="E35" s="84"/>
      <c r="F35" s="93"/>
      <c r="G35" s="84">
        <v>1</v>
      </c>
      <c r="H35" s="93"/>
      <c r="I35" s="84"/>
      <c r="J35" s="93"/>
      <c r="K35" s="84"/>
      <c r="L35" s="93"/>
      <c r="M35" s="84"/>
      <c r="N35" s="93"/>
      <c r="O35" s="84"/>
      <c r="P35" s="84"/>
      <c r="Q35" s="93"/>
      <c r="R35" s="84"/>
      <c r="S35" s="93"/>
      <c r="T35" s="84"/>
      <c r="U35" s="93"/>
      <c r="V35" s="84"/>
      <c r="W35" s="93">
        <v>1</v>
      </c>
      <c r="X35" s="84">
        <v>1</v>
      </c>
      <c r="Y35" s="93"/>
      <c r="Z35" s="84"/>
      <c r="AA35" s="93"/>
      <c r="AB35" s="84">
        <v>1</v>
      </c>
      <c r="AC35" s="84">
        <f t="shared" si="1"/>
        <v>8</v>
      </c>
    </row>
    <row r="36" spans="1:29" s="20" customFormat="1" ht="12.75">
      <c r="A36" s="82" t="s">
        <v>48</v>
      </c>
      <c r="B36" s="93">
        <v>3</v>
      </c>
      <c r="C36" s="82"/>
      <c r="D36" s="93"/>
      <c r="E36" s="82"/>
      <c r="F36" s="93"/>
      <c r="G36" s="82"/>
      <c r="H36" s="93"/>
      <c r="I36" s="82"/>
      <c r="J36" s="93"/>
      <c r="K36" s="82"/>
      <c r="L36" s="93"/>
      <c r="M36" s="82"/>
      <c r="N36" s="93"/>
      <c r="O36" s="82"/>
      <c r="P36" s="82"/>
      <c r="Q36" s="93"/>
      <c r="R36" s="82"/>
      <c r="S36" s="93"/>
      <c r="T36" s="82"/>
      <c r="U36" s="93"/>
      <c r="V36" s="82"/>
      <c r="W36" s="93"/>
      <c r="X36" s="82">
        <v>1</v>
      </c>
      <c r="Y36" s="93"/>
      <c r="Z36" s="82"/>
      <c r="AA36" s="93"/>
      <c r="AB36" s="82"/>
      <c r="AC36" s="82">
        <f t="shared" si="1"/>
        <v>4</v>
      </c>
    </row>
    <row r="37" spans="1:29" s="20" customFormat="1" ht="12.75">
      <c r="A37" s="84" t="s">
        <v>49</v>
      </c>
      <c r="B37" s="93">
        <v>4</v>
      </c>
      <c r="C37" s="84"/>
      <c r="D37" s="93"/>
      <c r="E37" s="84"/>
      <c r="F37" s="93"/>
      <c r="G37" s="84"/>
      <c r="H37" s="93"/>
      <c r="I37" s="84"/>
      <c r="J37" s="93"/>
      <c r="K37" s="84"/>
      <c r="L37" s="93"/>
      <c r="M37" s="84"/>
      <c r="N37" s="93"/>
      <c r="O37" s="84"/>
      <c r="P37" s="84"/>
      <c r="Q37" s="93"/>
      <c r="R37" s="84"/>
      <c r="S37" s="93"/>
      <c r="T37" s="84"/>
      <c r="U37" s="93"/>
      <c r="V37" s="84"/>
      <c r="W37" s="93"/>
      <c r="X37" s="84">
        <v>4</v>
      </c>
      <c r="Y37" s="93"/>
      <c r="Z37" s="84"/>
      <c r="AA37" s="93"/>
      <c r="AB37" s="84">
        <v>1</v>
      </c>
      <c r="AC37" s="84">
        <f t="shared" si="1"/>
        <v>9</v>
      </c>
    </row>
    <row r="38" spans="1:29" s="20" customFormat="1" ht="12.75">
      <c r="A38" s="82" t="s">
        <v>50</v>
      </c>
      <c r="B38" s="93"/>
      <c r="C38" s="82"/>
      <c r="D38" s="93"/>
      <c r="E38" s="82"/>
      <c r="F38" s="93"/>
      <c r="G38" s="82"/>
      <c r="H38" s="93"/>
      <c r="I38" s="82"/>
      <c r="J38" s="93"/>
      <c r="K38" s="82"/>
      <c r="L38" s="93"/>
      <c r="M38" s="82"/>
      <c r="N38" s="93"/>
      <c r="O38" s="82"/>
      <c r="P38" s="82">
        <v>1</v>
      </c>
      <c r="Q38" s="93"/>
      <c r="R38" s="82"/>
      <c r="S38" s="93"/>
      <c r="T38" s="82"/>
      <c r="U38" s="93"/>
      <c r="V38" s="82"/>
      <c r="W38" s="93"/>
      <c r="X38" s="82"/>
      <c r="Y38" s="93"/>
      <c r="Z38" s="82"/>
      <c r="AA38" s="93"/>
      <c r="AB38" s="82"/>
      <c r="AC38" s="82">
        <f t="shared" si="1"/>
        <v>1</v>
      </c>
    </row>
    <row r="39" spans="1:29" s="20" customFormat="1" ht="12.75">
      <c r="A39" s="84" t="s">
        <v>51</v>
      </c>
      <c r="B39" s="93">
        <v>3</v>
      </c>
      <c r="C39" s="84"/>
      <c r="D39" s="93"/>
      <c r="E39" s="84"/>
      <c r="F39" s="93"/>
      <c r="G39" s="84"/>
      <c r="H39" s="93"/>
      <c r="I39" s="84"/>
      <c r="J39" s="93"/>
      <c r="K39" s="84"/>
      <c r="L39" s="93"/>
      <c r="M39" s="84"/>
      <c r="N39" s="93"/>
      <c r="O39" s="84"/>
      <c r="P39" s="84"/>
      <c r="Q39" s="93"/>
      <c r="R39" s="84"/>
      <c r="S39" s="93"/>
      <c r="T39" s="84"/>
      <c r="U39" s="93"/>
      <c r="V39" s="84"/>
      <c r="W39" s="93"/>
      <c r="X39" s="84">
        <v>3</v>
      </c>
      <c r="Y39" s="93"/>
      <c r="Z39" s="84"/>
      <c r="AA39" s="93"/>
      <c r="AB39" s="84"/>
      <c r="AC39" s="84">
        <f t="shared" si="1"/>
        <v>6</v>
      </c>
    </row>
    <row r="40" spans="1:29" s="20" customFormat="1" ht="12.75">
      <c r="A40" s="82" t="s">
        <v>52</v>
      </c>
      <c r="B40" s="93">
        <v>6</v>
      </c>
      <c r="C40" s="82"/>
      <c r="D40" s="93"/>
      <c r="E40" s="82"/>
      <c r="F40" s="93"/>
      <c r="G40" s="82"/>
      <c r="H40" s="93"/>
      <c r="I40" s="82"/>
      <c r="J40" s="93"/>
      <c r="K40" s="82"/>
      <c r="L40" s="93"/>
      <c r="M40" s="82"/>
      <c r="N40" s="93"/>
      <c r="O40" s="82"/>
      <c r="P40" s="82"/>
      <c r="Q40" s="93"/>
      <c r="R40" s="82"/>
      <c r="S40" s="93"/>
      <c r="T40" s="82"/>
      <c r="U40" s="93"/>
      <c r="V40" s="82"/>
      <c r="W40" s="93">
        <v>1</v>
      </c>
      <c r="X40" s="82">
        <v>4</v>
      </c>
      <c r="Y40" s="93"/>
      <c r="Z40" s="82"/>
      <c r="AA40" s="93"/>
      <c r="AB40" s="82">
        <v>1</v>
      </c>
      <c r="AC40" s="82">
        <f t="shared" si="1"/>
        <v>12</v>
      </c>
    </row>
    <row r="41" spans="1:29" s="20" customFormat="1" ht="12.75">
      <c r="A41" s="84" t="s">
        <v>53</v>
      </c>
      <c r="B41" s="93">
        <v>3</v>
      </c>
      <c r="C41" s="84"/>
      <c r="D41" s="93"/>
      <c r="E41" s="84"/>
      <c r="F41" s="93"/>
      <c r="G41" s="84"/>
      <c r="H41" s="93"/>
      <c r="I41" s="84"/>
      <c r="J41" s="93"/>
      <c r="K41" s="84"/>
      <c r="L41" s="93"/>
      <c r="M41" s="84"/>
      <c r="N41" s="93"/>
      <c r="O41" s="84"/>
      <c r="P41" s="84"/>
      <c r="Q41" s="93"/>
      <c r="R41" s="84"/>
      <c r="S41" s="93"/>
      <c r="T41" s="84"/>
      <c r="U41" s="93"/>
      <c r="V41" s="84"/>
      <c r="W41" s="93">
        <v>1</v>
      </c>
      <c r="X41" s="84"/>
      <c r="Y41" s="93"/>
      <c r="Z41" s="84"/>
      <c r="AA41" s="93"/>
      <c r="AB41" s="84"/>
      <c r="AC41" s="84">
        <f t="shared" si="1"/>
        <v>4</v>
      </c>
    </row>
    <row r="42" spans="1:29" s="20" customFormat="1" ht="12.75">
      <c r="A42" s="82" t="s">
        <v>54</v>
      </c>
      <c r="B42" s="93"/>
      <c r="C42" s="82"/>
      <c r="D42" s="93"/>
      <c r="E42" s="82"/>
      <c r="F42" s="93"/>
      <c r="G42" s="82"/>
      <c r="H42" s="93"/>
      <c r="I42" s="82"/>
      <c r="J42" s="93"/>
      <c r="K42" s="82"/>
      <c r="L42" s="93"/>
      <c r="M42" s="82"/>
      <c r="N42" s="93"/>
      <c r="O42" s="82"/>
      <c r="P42" s="82"/>
      <c r="Q42" s="93"/>
      <c r="R42" s="82"/>
      <c r="S42" s="93"/>
      <c r="T42" s="82"/>
      <c r="U42" s="93"/>
      <c r="V42" s="82"/>
      <c r="W42" s="93"/>
      <c r="X42" s="82"/>
      <c r="Y42" s="93"/>
      <c r="Z42" s="82"/>
      <c r="AA42" s="93"/>
      <c r="AB42" s="82">
        <v>1</v>
      </c>
      <c r="AC42" s="82">
        <f t="shared" si="1"/>
        <v>1</v>
      </c>
    </row>
    <row r="43" spans="1:29" s="20" customFormat="1" ht="12.75">
      <c r="A43" s="84" t="s">
        <v>55</v>
      </c>
      <c r="B43" s="93"/>
      <c r="C43" s="84"/>
      <c r="D43" s="93"/>
      <c r="E43" s="84"/>
      <c r="F43" s="93"/>
      <c r="G43" s="84"/>
      <c r="H43" s="93"/>
      <c r="I43" s="84"/>
      <c r="J43" s="93"/>
      <c r="K43" s="84"/>
      <c r="L43" s="93"/>
      <c r="M43" s="84"/>
      <c r="N43" s="93"/>
      <c r="O43" s="84"/>
      <c r="P43" s="84"/>
      <c r="Q43" s="93"/>
      <c r="R43" s="84"/>
      <c r="S43" s="93"/>
      <c r="T43" s="84"/>
      <c r="U43" s="93"/>
      <c r="V43" s="84"/>
      <c r="W43" s="93"/>
      <c r="X43" s="84"/>
      <c r="Y43" s="93"/>
      <c r="Z43" s="84"/>
      <c r="AA43" s="93"/>
      <c r="AB43" s="84"/>
      <c r="AC43" s="84">
        <f t="shared" si="1"/>
        <v>0</v>
      </c>
    </row>
    <row r="44" spans="1:29" s="20" customFormat="1" ht="12.75">
      <c r="A44" s="82" t="s">
        <v>56</v>
      </c>
      <c r="B44" s="93">
        <v>3</v>
      </c>
      <c r="C44" s="82"/>
      <c r="D44" s="93"/>
      <c r="E44" s="82"/>
      <c r="F44" s="93"/>
      <c r="G44" s="82"/>
      <c r="H44" s="93"/>
      <c r="I44" s="82"/>
      <c r="J44" s="93"/>
      <c r="K44" s="82"/>
      <c r="L44" s="93"/>
      <c r="M44" s="82"/>
      <c r="N44" s="93"/>
      <c r="O44" s="82"/>
      <c r="P44" s="82"/>
      <c r="Q44" s="93"/>
      <c r="R44" s="82"/>
      <c r="S44" s="93"/>
      <c r="T44" s="82">
        <v>1</v>
      </c>
      <c r="U44" s="93"/>
      <c r="V44" s="82"/>
      <c r="W44" s="93"/>
      <c r="X44" s="82">
        <v>1</v>
      </c>
      <c r="Y44" s="93"/>
      <c r="Z44" s="82"/>
      <c r="AA44" s="93"/>
      <c r="AB44" s="82"/>
      <c r="AC44" s="82">
        <f t="shared" si="1"/>
        <v>5</v>
      </c>
    </row>
    <row r="45" spans="1:29" s="20" customFormat="1" ht="12.75">
      <c r="A45" s="84" t="s">
        <v>57</v>
      </c>
      <c r="B45" s="93">
        <v>2</v>
      </c>
      <c r="C45" s="84"/>
      <c r="D45" s="93"/>
      <c r="E45" s="84"/>
      <c r="F45" s="93"/>
      <c r="G45" s="84"/>
      <c r="H45" s="93"/>
      <c r="I45" s="84"/>
      <c r="J45" s="93"/>
      <c r="K45" s="84"/>
      <c r="L45" s="93"/>
      <c r="M45" s="84"/>
      <c r="N45" s="93"/>
      <c r="O45" s="84"/>
      <c r="P45" s="84"/>
      <c r="Q45" s="93"/>
      <c r="R45" s="84"/>
      <c r="S45" s="93"/>
      <c r="T45" s="84">
        <v>1</v>
      </c>
      <c r="U45" s="93"/>
      <c r="V45" s="84"/>
      <c r="W45" s="93"/>
      <c r="X45" s="84"/>
      <c r="Y45" s="93"/>
      <c r="Z45" s="84"/>
      <c r="AA45" s="93"/>
      <c r="AB45" s="84"/>
      <c r="AC45" s="84">
        <f t="shared" si="1"/>
        <v>3</v>
      </c>
    </row>
    <row r="46" spans="1:29" s="20" customFormat="1" ht="12.75">
      <c r="A46" s="82" t="s">
        <v>58</v>
      </c>
      <c r="B46" s="93">
        <v>5</v>
      </c>
      <c r="C46" s="82"/>
      <c r="D46" s="93"/>
      <c r="E46" s="82">
        <v>1</v>
      </c>
      <c r="F46" s="93"/>
      <c r="G46" s="82"/>
      <c r="H46" s="93"/>
      <c r="I46" s="82"/>
      <c r="J46" s="93">
        <v>1</v>
      </c>
      <c r="K46" s="82"/>
      <c r="L46" s="93"/>
      <c r="M46" s="82"/>
      <c r="N46" s="93"/>
      <c r="O46" s="82"/>
      <c r="P46" s="82"/>
      <c r="Q46" s="93"/>
      <c r="R46" s="82"/>
      <c r="S46" s="93"/>
      <c r="T46" s="82">
        <v>1</v>
      </c>
      <c r="U46" s="93"/>
      <c r="V46" s="82"/>
      <c r="W46" s="93"/>
      <c r="X46" s="82">
        <v>4</v>
      </c>
      <c r="Y46" s="93"/>
      <c r="Z46" s="82"/>
      <c r="AA46" s="93"/>
      <c r="AB46" s="82"/>
      <c r="AC46" s="82">
        <f t="shared" si="1"/>
        <v>12</v>
      </c>
    </row>
    <row r="47" spans="1:29" s="20" customFormat="1" ht="12.75">
      <c r="A47" s="84" t="s">
        <v>59</v>
      </c>
      <c r="B47" s="93"/>
      <c r="C47" s="84"/>
      <c r="D47" s="93"/>
      <c r="E47" s="84"/>
      <c r="F47" s="93">
        <v>1</v>
      </c>
      <c r="G47" s="84"/>
      <c r="H47" s="93"/>
      <c r="I47" s="84"/>
      <c r="J47" s="93"/>
      <c r="K47" s="84"/>
      <c r="L47" s="93"/>
      <c r="M47" s="84"/>
      <c r="N47" s="93"/>
      <c r="O47" s="84"/>
      <c r="P47" s="84"/>
      <c r="Q47" s="93"/>
      <c r="R47" s="84"/>
      <c r="S47" s="93"/>
      <c r="T47" s="84">
        <v>1</v>
      </c>
      <c r="U47" s="93"/>
      <c r="V47" s="84"/>
      <c r="W47" s="93"/>
      <c r="X47" s="84">
        <v>5</v>
      </c>
      <c r="Y47" s="93"/>
      <c r="Z47" s="84"/>
      <c r="AA47" s="93"/>
      <c r="AB47" s="84"/>
      <c r="AC47" s="84">
        <f t="shared" si="1"/>
        <v>7</v>
      </c>
    </row>
    <row r="48" spans="1:29" s="20" customFormat="1" ht="12.75">
      <c r="A48" s="82" t="s">
        <v>60</v>
      </c>
      <c r="B48" s="93">
        <v>1</v>
      </c>
      <c r="C48" s="82"/>
      <c r="D48" s="93"/>
      <c r="E48" s="82"/>
      <c r="F48" s="93"/>
      <c r="G48" s="82"/>
      <c r="H48" s="93"/>
      <c r="I48" s="82"/>
      <c r="J48" s="93"/>
      <c r="K48" s="82"/>
      <c r="L48" s="93"/>
      <c r="M48" s="82"/>
      <c r="N48" s="93"/>
      <c r="O48" s="82"/>
      <c r="P48" s="82"/>
      <c r="Q48" s="93"/>
      <c r="R48" s="82"/>
      <c r="S48" s="93"/>
      <c r="T48" s="82">
        <v>72</v>
      </c>
      <c r="U48" s="93"/>
      <c r="V48" s="82"/>
      <c r="W48" s="93">
        <v>5</v>
      </c>
      <c r="X48" s="82">
        <v>8</v>
      </c>
      <c r="Y48" s="93"/>
      <c r="Z48" s="82"/>
      <c r="AA48" s="93"/>
      <c r="AB48" s="82"/>
      <c r="AC48" s="82">
        <f t="shared" si="1"/>
        <v>86</v>
      </c>
    </row>
    <row r="49" spans="1:29" s="20" customFormat="1" ht="12.75">
      <c r="A49" s="84" t="s">
        <v>61</v>
      </c>
      <c r="B49" s="93">
        <v>3</v>
      </c>
      <c r="C49" s="84"/>
      <c r="D49" s="93"/>
      <c r="E49" s="84"/>
      <c r="F49" s="93"/>
      <c r="G49" s="84"/>
      <c r="H49" s="93"/>
      <c r="I49" s="84"/>
      <c r="J49" s="93"/>
      <c r="K49" s="84"/>
      <c r="L49" s="93"/>
      <c r="M49" s="84"/>
      <c r="N49" s="93"/>
      <c r="O49" s="84"/>
      <c r="P49" s="84"/>
      <c r="Q49" s="93"/>
      <c r="R49" s="84"/>
      <c r="S49" s="93"/>
      <c r="T49" s="84">
        <v>25</v>
      </c>
      <c r="U49" s="93"/>
      <c r="V49" s="84"/>
      <c r="W49" s="93">
        <v>1</v>
      </c>
      <c r="X49" s="84">
        <v>4</v>
      </c>
      <c r="Y49" s="93"/>
      <c r="Z49" s="84"/>
      <c r="AA49" s="93"/>
      <c r="AB49" s="84"/>
      <c r="AC49" s="84">
        <f t="shared" si="1"/>
        <v>33</v>
      </c>
    </row>
    <row r="50" spans="1:29" s="20" customFormat="1" ht="12.75">
      <c r="A50" s="82" t="s">
        <v>62</v>
      </c>
      <c r="B50" s="93">
        <v>4</v>
      </c>
      <c r="C50" s="82"/>
      <c r="D50" s="93"/>
      <c r="E50" s="82"/>
      <c r="F50" s="93"/>
      <c r="G50" s="82"/>
      <c r="H50" s="93"/>
      <c r="I50" s="82"/>
      <c r="J50" s="93"/>
      <c r="K50" s="82"/>
      <c r="L50" s="93">
        <v>1</v>
      </c>
      <c r="M50" s="82"/>
      <c r="N50" s="93"/>
      <c r="O50" s="82"/>
      <c r="P50" s="82"/>
      <c r="Q50" s="93"/>
      <c r="R50" s="82"/>
      <c r="S50" s="93"/>
      <c r="T50" s="82">
        <v>34</v>
      </c>
      <c r="U50" s="93"/>
      <c r="V50" s="82"/>
      <c r="W50" s="93">
        <v>2</v>
      </c>
      <c r="X50" s="82"/>
      <c r="Y50" s="93"/>
      <c r="Z50" s="82">
        <v>1</v>
      </c>
      <c r="AA50" s="93"/>
      <c r="AB50" s="82">
        <v>1</v>
      </c>
      <c r="AC50" s="82">
        <f t="shared" si="1"/>
        <v>43</v>
      </c>
    </row>
    <row r="51" spans="1:29" s="20" customFormat="1" ht="12.75">
      <c r="A51" s="84" t="s">
        <v>63</v>
      </c>
      <c r="B51" s="93">
        <v>2</v>
      </c>
      <c r="C51" s="84"/>
      <c r="D51" s="93"/>
      <c r="E51" s="84"/>
      <c r="F51" s="93"/>
      <c r="G51" s="84"/>
      <c r="H51" s="93"/>
      <c r="I51" s="84"/>
      <c r="J51" s="93"/>
      <c r="K51" s="84"/>
      <c r="L51" s="93"/>
      <c r="M51" s="84"/>
      <c r="N51" s="93"/>
      <c r="O51" s="84"/>
      <c r="P51" s="84"/>
      <c r="Q51" s="93"/>
      <c r="R51" s="84"/>
      <c r="S51" s="93"/>
      <c r="T51" s="84">
        <v>8</v>
      </c>
      <c r="U51" s="93"/>
      <c r="V51" s="84"/>
      <c r="W51" s="93">
        <v>2</v>
      </c>
      <c r="X51" s="84">
        <v>1</v>
      </c>
      <c r="Y51" s="93"/>
      <c r="Z51" s="84"/>
      <c r="AA51" s="93"/>
      <c r="AB51" s="84"/>
      <c r="AC51" s="84">
        <f t="shared" si="1"/>
        <v>13</v>
      </c>
    </row>
    <row r="52" spans="1:29" s="20" customFormat="1" ht="12.75">
      <c r="A52" s="82" t="s">
        <v>64</v>
      </c>
      <c r="B52" s="93">
        <v>3</v>
      </c>
      <c r="C52" s="82"/>
      <c r="D52" s="93"/>
      <c r="E52" s="82"/>
      <c r="F52" s="93"/>
      <c r="G52" s="82"/>
      <c r="H52" s="93"/>
      <c r="I52" s="82"/>
      <c r="J52" s="93"/>
      <c r="K52" s="82">
        <v>1</v>
      </c>
      <c r="L52" s="93"/>
      <c r="M52" s="82"/>
      <c r="N52" s="93"/>
      <c r="O52" s="82"/>
      <c r="P52" s="82"/>
      <c r="Q52" s="93"/>
      <c r="R52" s="82"/>
      <c r="S52" s="93"/>
      <c r="T52" s="82">
        <v>38</v>
      </c>
      <c r="U52" s="93"/>
      <c r="V52" s="82"/>
      <c r="W52" s="93"/>
      <c r="X52" s="82">
        <v>1</v>
      </c>
      <c r="Y52" s="93"/>
      <c r="Z52" s="82"/>
      <c r="AA52" s="93"/>
      <c r="AB52" s="82"/>
      <c r="AC52" s="82">
        <f t="shared" si="1"/>
        <v>43</v>
      </c>
    </row>
    <row r="53" spans="1:30" s="20" customFormat="1" ht="12.75">
      <c r="A53" s="84" t="s">
        <v>65</v>
      </c>
      <c r="B53" s="93"/>
      <c r="C53" s="84"/>
      <c r="D53" s="93"/>
      <c r="E53" s="84"/>
      <c r="F53" s="93"/>
      <c r="G53" s="84"/>
      <c r="H53" s="93"/>
      <c r="I53" s="84"/>
      <c r="J53" s="93"/>
      <c r="K53" s="84"/>
      <c r="L53" s="93"/>
      <c r="M53" s="84"/>
      <c r="N53" s="93"/>
      <c r="O53" s="84"/>
      <c r="P53" s="84"/>
      <c r="Q53" s="93"/>
      <c r="R53" s="84"/>
      <c r="S53" s="93"/>
      <c r="T53" s="84"/>
      <c r="U53" s="93"/>
      <c r="V53" s="84"/>
      <c r="W53" s="93"/>
      <c r="X53" s="84"/>
      <c r="Y53" s="93"/>
      <c r="Z53" s="84"/>
      <c r="AA53" s="93"/>
      <c r="AB53" s="84"/>
      <c r="AC53" s="90">
        <f t="shared" si="1"/>
        <v>0</v>
      </c>
      <c r="AD53" s="20" t="s">
        <v>161</v>
      </c>
    </row>
    <row r="54" spans="1:29" ht="13.5" thickBot="1">
      <c r="A54" s="2">
        <v>0</v>
      </c>
      <c r="B54" s="94">
        <v>39</v>
      </c>
      <c r="D54" s="94">
        <v>1</v>
      </c>
      <c r="E54" s="23">
        <v>1</v>
      </c>
      <c r="F54" s="94">
        <v>3</v>
      </c>
      <c r="H54" s="94"/>
      <c r="J54" s="94"/>
      <c r="L54" s="94">
        <v>1</v>
      </c>
      <c r="N54" s="94">
        <v>5</v>
      </c>
      <c r="Q54" s="94">
        <v>1</v>
      </c>
      <c r="S54" s="94"/>
      <c r="T54" s="23">
        <v>44</v>
      </c>
      <c r="U54" s="94"/>
      <c r="W54" s="94">
        <v>21</v>
      </c>
      <c r="X54" s="23">
        <v>11</v>
      </c>
      <c r="Y54" s="94"/>
      <c r="Z54" s="23">
        <v>4</v>
      </c>
      <c r="AA54" s="94"/>
      <c r="AB54" s="23">
        <v>8</v>
      </c>
      <c r="AC54" s="90">
        <f t="shared" si="1"/>
        <v>139</v>
      </c>
    </row>
    <row r="55" spans="1:29" s="22" customFormat="1" ht="19.5" customHeight="1" thickBot="1">
      <c r="A55" s="25" t="s">
        <v>83</v>
      </c>
      <c r="B55" s="95">
        <f aca="true" t="shared" si="2" ref="B55:G55">SUM(B2:B54)</f>
        <v>155</v>
      </c>
      <c r="C55" s="26">
        <f t="shared" si="2"/>
        <v>0</v>
      </c>
      <c r="D55" s="95">
        <f t="shared" si="2"/>
        <v>1</v>
      </c>
      <c r="E55" s="26">
        <f t="shared" si="2"/>
        <v>2</v>
      </c>
      <c r="F55" s="95">
        <f t="shared" si="2"/>
        <v>7</v>
      </c>
      <c r="G55" s="26">
        <f t="shared" si="2"/>
        <v>4</v>
      </c>
      <c r="H55" s="95"/>
      <c r="I55" s="39">
        <f aca="true" t="shared" si="3" ref="I55:N55">SUM(I2:I54)</f>
        <v>0</v>
      </c>
      <c r="J55" s="95">
        <f t="shared" si="3"/>
        <v>1</v>
      </c>
      <c r="K55" s="26">
        <f t="shared" si="3"/>
        <v>1</v>
      </c>
      <c r="L55" s="95">
        <f t="shared" si="3"/>
        <v>4</v>
      </c>
      <c r="M55" s="26">
        <f t="shared" si="3"/>
        <v>1</v>
      </c>
      <c r="N55" s="95">
        <f t="shared" si="3"/>
        <v>18</v>
      </c>
      <c r="O55" s="95">
        <f>SUM(O2:O54)</f>
        <v>0</v>
      </c>
      <c r="P55" s="95">
        <f>SUM(P2:P54)</f>
        <v>1</v>
      </c>
      <c r="Q55" s="95">
        <f aca="true" t="shared" si="4" ref="Q55:AB55">SUM(Q2:Q54)</f>
        <v>1</v>
      </c>
      <c r="R55" s="26">
        <f t="shared" si="4"/>
        <v>1</v>
      </c>
      <c r="S55" s="95">
        <f t="shared" si="4"/>
        <v>0</v>
      </c>
      <c r="T55" s="26">
        <f t="shared" si="4"/>
        <v>363</v>
      </c>
      <c r="U55" s="95">
        <f t="shared" si="4"/>
        <v>0</v>
      </c>
      <c r="V55" s="26">
        <f t="shared" si="4"/>
        <v>0</v>
      </c>
      <c r="W55" s="95">
        <f t="shared" si="4"/>
        <v>57</v>
      </c>
      <c r="X55" s="26">
        <f t="shared" si="4"/>
        <v>89</v>
      </c>
      <c r="Y55" s="95">
        <f t="shared" si="4"/>
        <v>1</v>
      </c>
      <c r="Z55" s="26">
        <f t="shared" si="4"/>
        <v>9</v>
      </c>
      <c r="AA55" s="95">
        <f t="shared" si="4"/>
        <v>0</v>
      </c>
      <c r="AB55" s="26">
        <f t="shared" si="4"/>
        <v>16</v>
      </c>
      <c r="AC55" s="18">
        <f t="shared" si="1"/>
        <v>732</v>
      </c>
    </row>
    <row r="56" spans="1:28" ht="69.75" thickBot="1">
      <c r="A56" s="1"/>
      <c r="B56" s="96" t="s">
        <v>22</v>
      </c>
      <c r="C56" s="31" t="s">
        <v>88</v>
      </c>
      <c r="D56" s="96" t="s">
        <v>18</v>
      </c>
      <c r="E56" s="27" t="s">
        <v>7</v>
      </c>
      <c r="F56" s="96" t="s">
        <v>67</v>
      </c>
      <c r="G56" s="27" t="s">
        <v>68</v>
      </c>
      <c r="H56" s="96"/>
      <c r="I56" s="40" t="s">
        <v>90</v>
      </c>
      <c r="J56" s="96" t="s">
        <v>69</v>
      </c>
      <c r="K56" s="27" t="s">
        <v>70</v>
      </c>
      <c r="L56" s="96" t="s">
        <v>71</v>
      </c>
      <c r="M56" s="28" t="s">
        <v>160</v>
      </c>
      <c r="N56" s="96" t="s">
        <v>72</v>
      </c>
      <c r="O56" s="27"/>
      <c r="P56" s="73" t="s">
        <v>166</v>
      </c>
      <c r="Q56" s="96" t="s">
        <v>73</v>
      </c>
      <c r="R56" s="27" t="s">
        <v>74</v>
      </c>
      <c r="S56" s="96" t="s">
        <v>75</v>
      </c>
      <c r="T56" s="27" t="s">
        <v>76</v>
      </c>
      <c r="U56" s="96" t="s">
        <v>159</v>
      </c>
      <c r="V56" s="28" t="s">
        <v>77</v>
      </c>
      <c r="W56" s="96" t="s">
        <v>24</v>
      </c>
      <c r="X56" s="28" t="s">
        <v>78</v>
      </c>
      <c r="Y56" s="96" t="s">
        <v>79</v>
      </c>
      <c r="Z56" s="28" t="s">
        <v>80</v>
      </c>
      <c r="AA56" s="96" t="s">
        <v>81</v>
      </c>
      <c r="AB56" s="29" t="s">
        <v>82</v>
      </c>
    </row>
    <row r="57" spans="1:29" ht="12.75">
      <c r="A57" s="2" t="s">
        <v>147</v>
      </c>
      <c r="AC57" s="24">
        <f>SUM(B57:AB57)</f>
        <v>0</v>
      </c>
    </row>
    <row r="59" spans="1:2" ht="12.75">
      <c r="A59" s="125"/>
      <c r="B59" s="125"/>
    </row>
  </sheetData>
  <mergeCells count="1">
    <mergeCell ref="A59:B59"/>
  </mergeCells>
  <printOptions/>
  <pageMargins left="2.49" right="0.75" top="1.83" bottom="1" header="0.4921259845" footer="0.4921259845"/>
  <pageSetup fitToHeight="1" fitToWidth="1" horizontalDpi="300" verticalDpi="300" orientation="landscape" paperSize="9" scale="44" r:id="rId1"/>
  <headerFooter alignWithMargins="0">
    <oddHeader>&amp;LSachgebiet 54.6&amp;C&amp;12Dem MAGS übermittelten Falldaten&amp;R&amp;D</oddHeader>
    <oddFooter>&amp;CSeite &amp;P&amp;RInfektionsschutz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Ostholstein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Infektionsschutz</dc:title>
  <dc:subject/>
  <dc:creator>kirsten</dc:creator>
  <cp:keywords/>
  <dc:description/>
  <cp:lastModifiedBy>l.kirsten</cp:lastModifiedBy>
  <cp:lastPrinted>2008-06-17T11:55:39Z</cp:lastPrinted>
  <dcterms:created xsi:type="dcterms:W3CDTF">2001-03-12T10:53:31Z</dcterms:created>
  <dcterms:modified xsi:type="dcterms:W3CDTF">2008-09-24T14:00:17Z</dcterms:modified>
  <cp:category/>
  <cp:version/>
  <cp:contentType/>
  <cp:contentStatus/>
</cp:coreProperties>
</file>